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6" yWindow="60" windowWidth="7596" windowHeight="5760" activeTab="1"/>
  </bookViews>
  <sheets>
    <sheet name="关东地区" sheetId="1" r:id="rId1"/>
    <sheet name="成都地区" sheetId="3" r:id="rId2"/>
    <sheet name="属性克制" sheetId="2" r:id="rId3"/>
  </sheets>
  <calcPr calcId="124519"/>
</workbook>
</file>

<file path=xl/calcChain.xml><?xml version="1.0" encoding="utf-8"?>
<calcChain xmlns="http://schemas.openxmlformats.org/spreadsheetml/2006/main">
  <c r="N36" i="3"/>
  <c r="N34"/>
  <c r="N32"/>
  <c r="N30"/>
  <c r="N28"/>
  <c r="N26"/>
  <c r="N24"/>
  <c r="N22"/>
  <c r="N20"/>
  <c r="N18"/>
  <c r="N16"/>
  <c r="N14"/>
  <c r="N12"/>
  <c r="N10"/>
  <c r="N8"/>
  <c r="N6"/>
  <c r="N4"/>
  <c r="N2"/>
  <c r="N8" i="1"/>
  <c r="N2"/>
  <c r="N4"/>
  <c r="N6"/>
  <c r="N10"/>
  <c r="N12"/>
  <c r="N14"/>
  <c r="N16"/>
  <c r="N18"/>
  <c r="N20"/>
  <c r="N22"/>
  <c r="N24"/>
  <c r="N26"/>
  <c r="N28"/>
  <c r="N30"/>
  <c r="N32"/>
  <c r="N34"/>
  <c r="N36"/>
</calcChain>
</file>

<file path=xl/sharedStrings.xml><?xml version="1.0" encoding="utf-8"?>
<sst xmlns="http://schemas.openxmlformats.org/spreadsheetml/2006/main" count="1194" uniqueCount="763">
  <si>
    <t>地点</t>
    <phoneticPr fontId="1" type="noConversion"/>
  </si>
  <si>
    <t>精灵</t>
    <phoneticPr fontId="1" type="noConversion"/>
  </si>
  <si>
    <t>等级</t>
    <phoneticPr fontId="1" type="noConversion"/>
  </si>
  <si>
    <t>技能1</t>
    <phoneticPr fontId="1" type="noConversion"/>
  </si>
  <si>
    <t>技能2</t>
    <phoneticPr fontId="1" type="noConversion"/>
  </si>
  <si>
    <t>技能3</t>
    <phoneticPr fontId="1" type="noConversion"/>
  </si>
  <si>
    <t>技能4</t>
    <phoneticPr fontId="1" type="noConversion"/>
  </si>
  <si>
    <t>真新镇</t>
    <phoneticPr fontId="1" type="noConversion"/>
  </si>
  <si>
    <t>1号道路</t>
    <phoneticPr fontId="1" type="noConversion"/>
  </si>
  <si>
    <t>3号道路</t>
  </si>
  <si>
    <t>4号道路</t>
  </si>
  <si>
    <t>5号道路</t>
  </si>
  <si>
    <t>6号道路</t>
  </si>
  <si>
    <t>7号道路</t>
  </si>
  <si>
    <t>8号道路</t>
  </si>
  <si>
    <t>9号道路</t>
  </si>
  <si>
    <t>10号道路</t>
  </si>
  <si>
    <t>11号道路</t>
  </si>
  <si>
    <t>12号道路</t>
  </si>
  <si>
    <t>小拉达</t>
    <phoneticPr fontId="1" type="noConversion"/>
  </si>
  <si>
    <t>绿毛虫</t>
    <phoneticPr fontId="1" type="noConversion"/>
  </si>
  <si>
    <t>独角虫</t>
    <phoneticPr fontId="1" type="noConversion"/>
  </si>
  <si>
    <t>波波</t>
    <phoneticPr fontId="1" type="noConversion"/>
  </si>
  <si>
    <t>猴怪</t>
    <phoneticPr fontId="1" type="noConversion"/>
  </si>
  <si>
    <t>超音蝠</t>
    <phoneticPr fontId="1" type="noConversion"/>
  </si>
  <si>
    <t>烈雀</t>
    <phoneticPr fontId="1" type="noConversion"/>
  </si>
  <si>
    <t>蔓藤怪</t>
    <phoneticPr fontId="1" type="noConversion"/>
  </si>
  <si>
    <t>穿山鼠</t>
    <phoneticPr fontId="1" type="noConversion"/>
  </si>
  <si>
    <t>走路草</t>
    <phoneticPr fontId="1" type="noConversion"/>
  </si>
  <si>
    <t>皮卡丘</t>
    <phoneticPr fontId="1" type="noConversion"/>
  </si>
  <si>
    <t>阿柏蛇</t>
    <phoneticPr fontId="1" type="noConversion"/>
  </si>
  <si>
    <t>皮皮</t>
    <phoneticPr fontId="1" type="noConversion"/>
  </si>
  <si>
    <t>地鼠</t>
    <phoneticPr fontId="1" type="noConversion"/>
  </si>
  <si>
    <t>尼多朗</t>
    <phoneticPr fontId="1" type="noConversion"/>
  </si>
  <si>
    <t>尼多兰</t>
    <phoneticPr fontId="1" type="noConversion"/>
  </si>
  <si>
    <t>六尾</t>
    <phoneticPr fontId="1" type="noConversion"/>
  </si>
  <si>
    <t>胖丁</t>
    <phoneticPr fontId="1" type="noConversion"/>
  </si>
  <si>
    <t>派拉斯</t>
    <phoneticPr fontId="1" type="noConversion"/>
  </si>
  <si>
    <t>毛球</t>
    <phoneticPr fontId="1" type="noConversion"/>
  </si>
  <si>
    <t>喵喵</t>
    <phoneticPr fontId="1" type="noConversion"/>
  </si>
  <si>
    <t>可达鸭</t>
    <phoneticPr fontId="1" type="noConversion"/>
  </si>
  <si>
    <t>卡蒂狗</t>
    <phoneticPr fontId="1" type="noConversion"/>
  </si>
  <si>
    <t>Lv2~5</t>
  </si>
  <si>
    <t>Lv2~5</t>
    <phoneticPr fontId="1" type="noConversion"/>
  </si>
  <si>
    <t>Lv3~7</t>
    <phoneticPr fontId="1" type="noConversion"/>
  </si>
  <si>
    <t>Lv5~10</t>
    <phoneticPr fontId="1" type="noConversion"/>
  </si>
  <si>
    <t>Lv7~12</t>
    <phoneticPr fontId="1" type="noConversion"/>
  </si>
  <si>
    <t>Lv10~15</t>
    <phoneticPr fontId="1" type="noConversion"/>
  </si>
  <si>
    <t>Lv12~17</t>
    <phoneticPr fontId="1" type="noConversion"/>
  </si>
  <si>
    <t>Lv15~20</t>
    <phoneticPr fontId="1" type="noConversion"/>
  </si>
  <si>
    <t>Lv17~22</t>
    <phoneticPr fontId="1" type="noConversion"/>
  </si>
  <si>
    <t>Lv19~24</t>
    <phoneticPr fontId="1" type="noConversion"/>
  </si>
  <si>
    <t>Lv21~26</t>
    <phoneticPr fontId="1" type="noConversion"/>
  </si>
  <si>
    <t>Lv23~28</t>
    <phoneticPr fontId="1" type="noConversion"/>
  </si>
  <si>
    <t>冲击</t>
    <phoneticPr fontId="1" type="noConversion"/>
  </si>
  <si>
    <t>吐丝</t>
    <phoneticPr fontId="1" type="noConversion"/>
  </si>
  <si>
    <t>毒针</t>
    <phoneticPr fontId="1" type="noConversion"/>
  </si>
  <si>
    <t>冲击</t>
    <phoneticPr fontId="1" type="noConversion"/>
  </si>
  <si>
    <t>翅膀攻击</t>
    <phoneticPr fontId="1" type="noConversion"/>
  </si>
  <si>
    <t>手刀</t>
    <phoneticPr fontId="1" type="noConversion"/>
  </si>
  <si>
    <t>下踢</t>
    <phoneticPr fontId="1" type="noConversion"/>
  </si>
  <si>
    <t>疯狂乱抓</t>
    <phoneticPr fontId="1" type="noConversion"/>
  </si>
  <si>
    <t>噪音</t>
    <phoneticPr fontId="1" type="noConversion"/>
  </si>
  <si>
    <t>吸血</t>
    <phoneticPr fontId="1" type="noConversion"/>
  </si>
  <si>
    <t>咬住</t>
    <phoneticPr fontId="1" type="noConversion"/>
  </si>
  <si>
    <t>黑雾</t>
    <phoneticPr fontId="1" type="noConversion"/>
  </si>
  <si>
    <t>啄</t>
    <phoneticPr fontId="1" type="noConversion"/>
  </si>
  <si>
    <t>疯狂攻击</t>
    <phoneticPr fontId="1" type="noConversion"/>
  </si>
  <si>
    <t>嚎叫</t>
    <phoneticPr fontId="1" type="noConversion"/>
  </si>
  <si>
    <t>瞪眼</t>
    <phoneticPr fontId="1" type="noConversion"/>
  </si>
  <si>
    <t>藤鞭</t>
    <phoneticPr fontId="1" type="noConversion"/>
  </si>
  <si>
    <t>吸收</t>
    <phoneticPr fontId="1" type="noConversion"/>
  </si>
  <si>
    <t>毒粉末</t>
    <phoneticPr fontId="1" type="noConversion"/>
  </si>
  <si>
    <t>睡眠粉</t>
    <phoneticPr fontId="1" type="noConversion"/>
  </si>
  <si>
    <t>劈开</t>
    <phoneticPr fontId="1" type="noConversion"/>
  </si>
  <si>
    <t>飞沙脚</t>
    <phoneticPr fontId="1" type="noConversion"/>
  </si>
  <si>
    <t>利爪</t>
    <phoneticPr fontId="1" type="noConversion"/>
  </si>
  <si>
    <t>麻痹粉</t>
    <phoneticPr fontId="1" type="noConversion"/>
  </si>
  <si>
    <t>电击</t>
    <phoneticPr fontId="1" type="noConversion"/>
  </si>
  <si>
    <t>电磁波</t>
    <phoneticPr fontId="1" type="noConversion"/>
  </si>
  <si>
    <t>摇尾巴</t>
    <phoneticPr fontId="1" type="noConversion"/>
  </si>
  <si>
    <t>大蛇瞪眼</t>
    <phoneticPr fontId="1" type="noConversion"/>
  </si>
  <si>
    <t>拍击</t>
    <phoneticPr fontId="1" type="noConversion"/>
  </si>
  <si>
    <t>连环巴掌</t>
    <phoneticPr fontId="1" type="noConversion"/>
  </si>
  <si>
    <t>唱歌</t>
    <phoneticPr fontId="1" type="noConversion"/>
  </si>
  <si>
    <t>连环腿</t>
    <phoneticPr fontId="1" type="noConversion"/>
  </si>
  <si>
    <t>火花</t>
    <phoneticPr fontId="1" type="noConversion"/>
  </si>
  <si>
    <t>吼叫</t>
    <phoneticPr fontId="1" type="noConversion"/>
  </si>
  <si>
    <t>电光一闪</t>
    <phoneticPr fontId="1" type="noConversion"/>
  </si>
  <si>
    <t>防卫卷</t>
    <phoneticPr fontId="1" type="noConversion"/>
  </si>
  <si>
    <t>念力</t>
    <phoneticPr fontId="1" type="noConversion"/>
  </si>
  <si>
    <t>超音波</t>
    <phoneticPr fontId="1" type="noConversion"/>
  </si>
  <si>
    <t>聚宝功</t>
    <phoneticPr fontId="1" type="noConversion"/>
  </si>
  <si>
    <t>水枪</t>
    <phoneticPr fontId="1" type="noConversion"/>
  </si>
  <si>
    <t>猛撞</t>
    <phoneticPr fontId="1" type="noConversion"/>
  </si>
  <si>
    <t>高速移动</t>
    <phoneticPr fontId="1" type="noConversion"/>
  </si>
  <si>
    <t>Lv24~30</t>
    <phoneticPr fontId="1" type="noConversion"/>
  </si>
  <si>
    <t>备注</t>
    <phoneticPr fontId="1" type="noConversion"/>
  </si>
  <si>
    <t>初始</t>
    <phoneticPr fontId="1" type="noConversion"/>
  </si>
  <si>
    <t>13号道路</t>
  </si>
  <si>
    <t>14号道路</t>
  </si>
  <si>
    <t>15号道路</t>
  </si>
  <si>
    <t>一般</t>
    <phoneticPr fontId="1" type="noConversion"/>
  </si>
  <si>
    <t>虫</t>
    <phoneticPr fontId="1" type="noConversion"/>
  </si>
  <si>
    <t>虫+毒</t>
    <phoneticPr fontId="1" type="noConversion"/>
  </si>
  <si>
    <t>一般</t>
    <phoneticPr fontId="1" type="noConversion"/>
  </si>
  <si>
    <t>飞行+一般</t>
    <phoneticPr fontId="1" type="noConversion"/>
  </si>
  <si>
    <t>格斗</t>
    <phoneticPr fontId="1" type="noConversion"/>
  </si>
  <si>
    <t>毒+飞行</t>
    <phoneticPr fontId="1" type="noConversion"/>
  </si>
  <si>
    <t>一般+飞行</t>
    <phoneticPr fontId="1" type="noConversion"/>
  </si>
  <si>
    <t>草</t>
    <phoneticPr fontId="1" type="noConversion"/>
  </si>
  <si>
    <t>地面</t>
    <phoneticPr fontId="1" type="noConversion"/>
  </si>
  <si>
    <t>草+毒</t>
    <phoneticPr fontId="1" type="noConversion"/>
  </si>
  <si>
    <t>电</t>
    <phoneticPr fontId="1" type="noConversion"/>
  </si>
  <si>
    <t>毒</t>
    <phoneticPr fontId="1" type="noConversion"/>
  </si>
  <si>
    <t>妖精</t>
    <phoneticPr fontId="1" type="noConversion"/>
  </si>
  <si>
    <t>火</t>
    <phoneticPr fontId="1" type="noConversion"/>
  </si>
  <si>
    <t>一般+妖精</t>
    <phoneticPr fontId="1" type="noConversion"/>
  </si>
  <si>
    <t>虫+草</t>
    <phoneticPr fontId="1" type="noConversion"/>
  </si>
  <si>
    <t>水</t>
    <phoneticPr fontId="1" type="noConversion"/>
  </si>
  <si>
    <t>系别克制</t>
    <phoneticPr fontId="1" type="noConversion"/>
  </si>
  <si>
    <t>飞行</t>
    <phoneticPr fontId="1" type="noConversion"/>
  </si>
  <si>
    <t>岩石</t>
    <phoneticPr fontId="1" type="noConversion"/>
  </si>
  <si>
    <t>幽灵</t>
    <phoneticPr fontId="1" type="noConversion"/>
  </si>
  <si>
    <t>钢</t>
    <phoneticPr fontId="1" type="noConversion"/>
  </si>
  <si>
    <t>超能</t>
    <phoneticPr fontId="1" type="noConversion"/>
  </si>
  <si>
    <t>冰</t>
    <phoneticPr fontId="1" type="noConversion"/>
  </si>
  <si>
    <t>龙</t>
    <phoneticPr fontId="1" type="noConversion"/>
  </si>
  <si>
    <t>恶</t>
    <phoneticPr fontId="1" type="noConversion"/>
  </si>
  <si>
    <t xml:space="preserve">    防守
攻击</t>
    <phoneticPr fontId="1" type="noConversion"/>
  </si>
  <si>
    <t>适合属性</t>
    <phoneticPr fontId="1" type="noConversion"/>
  </si>
  <si>
    <t>属性</t>
    <phoneticPr fontId="1" type="noConversion"/>
  </si>
  <si>
    <t>不适属性</t>
    <phoneticPr fontId="1" type="noConversion"/>
  </si>
  <si>
    <t>岩石、电、冰</t>
    <phoneticPr fontId="1" type="noConversion"/>
  </si>
  <si>
    <t>地面、超能</t>
    <phoneticPr fontId="1" type="noConversion"/>
  </si>
  <si>
    <t>毒、地面、岩石、水</t>
    <phoneticPr fontId="1" type="noConversion"/>
  </si>
  <si>
    <t>精灵埋骨场</t>
    <phoneticPr fontId="1" type="noConversion"/>
  </si>
  <si>
    <t>鬼斯</t>
    <phoneticPr fontId="1" type="noConversion"/>
  </si>
  <si>
    <t>幽灵+毒</t>
    <phoneticPr fontId="1" type="noConversion"/>
  </si>
  <si>
    <t>舔舌头</t>
    <phoneticPr fontId="1" type="noConversion"/>
  </si>
  <si>
    <t>催眠术</t>
    <phoneticPr fontId="1" type="noConversion"/>
  </si>
  <si>
    <t>黑夜诅咒</t>
    <phoneticPr fontId="1" type="noConversion"/>
  </si>
  <si>
    <t>奇异光线</t>
    <phoneticPr fontId="1" type="noConversion"/>
  </si>
  <si>
    <t>喇叭芽</t>
    <phoneticPr fontId="1" type="noConversion"/>
  </si>
  <si>
    <t>草+毒</t>
    <phoneticPr fontId="1" type="noConversion"/>
  </si>
  <si>
    <t>藤鞭</t>
    <phoneticPr fontId="1" type="noConversion"/>
  </si>
  <si>
    <t>生长</t>
    <phoneticPr fontId="1" type="noConversion"/>
  </si>
  <si>
    <t>睡眠粉</t>
    <phoneticPr fontId="1" type="noConversion"/>
  </si>
  <si>
    <t>毒粉末</t>
    <phoneticPr fontId="1" type="noConversion"/>
  </si>
  <si>
    <t>蚊香蝌蚪</t>
    <phoneticPr fontId="1" type="noConversion"/>
  </si>
  <si>
    <t>水</t>
    <phoneticPr fontId="1" type="noConversion"/>
  </si>
  <si>
    <t>水枪</t>
    <phoneticPr fontId="1" type="noConversion"/>
  </si>
  <si>
    <t>连环巴掌</t>
    <phoneticPr fontId="1" type="noConversion"/>
  </si>
  <si>
    <t>泡泡</t>
    <phoneticPr fontId="1" type="noConversion"/>
  </si>
  <si>
    <t>瞬间失忆</t>
    <phoneticPr fontId="1" type="noConversion"/>
  </si>
  <si>
    <t>小火马</t>
    <phoneticPr fontId="1" type="noConversion"/>
  </si>
  <si>
    <t>小拳石</t>
    <phoneticPr fontId="1" type="noConversion"/>
  </si>
  <si>
    <t>岩石、地面</t>
    <phoneticPr fontId="1" type="noConversion"/>
  </si>
  <si>
    <t>滚石</t>
    <phoneticPr fontId="1" type="noConversion"/>
  </si>
  <si>
    <t>防卫卷</t>
    <phoneticPr fontId="1" type="noConversion"/>
  </si>
  <si>
    <t>冲击</t>
    <phoneticPr fontId="1" type="noConversion"/>
  </si>
  <si>
    <t>自爆</t>
    <phoneticPr fontId="1" type="noConversion"/>
  </si>
  <si>
    <t>大葱鸭</t>
    <phoneticPr fontId="1" type="noConversion"/>
  </si>
  <si>
    <t>嘟嘟</t>
    <phoneticPr fontId="1" type="noConversion"/>
  </si>
  <si>
    <t>Lv23~29</t>
    <phoneticPr fontId="1" type="noConversion"/>
  </si>
  <si>
    <t>Lv26~31</t>
    <phoneticPr fontId="1" type="noConversion"/>
  </si>
  <si>
    <t>Lv28~33</t>
    <phoneticPr fontId="1" type="noConversion"/>
  </si>
  <si>
    <t>Lv30~35</t>
    <phoneticPr fontId="1" type="noConversion"/>
  </si>
  <si>
    <t>Lv30~36</t>
  </si>
  <si>
    <t>火</t>
    <phoneticPr fontId="1" type="noConversion"/>
  </si>
  <si>
    <t>一般+飞行</t>
    <phoneticPr fontId="1" type="noConversion"/>
  </si>
  <si>
    <t>卡拉卡拉</t>
    <phoneticPr fontId="1" type="noConversion"/>
  </si>
  <si>
    <t>地面</t>
    <phoneticPr fontId="1" type="noConversion"/>
  </si>
  <si>
    <t>骨棒</t>
    <phoneticPr fontId="1" type="noConversion"/>
  </si>
  <si>
    <t>铁头功</t>
    <phoneticPr fontId="1" type="noConversion"/>
  </si>
  <si>
    <t>瞪眼</t>
    <phoneticPr fontId="1" type="noConversion"/>
  </si>
  <si>
    <t>骨头回力镖</t>
    <phoneticPr fontId="1" type="noConversion"/>
  </si>
  <si>
    <t>地面、水、冰、恶</t>
    <phoneticPr fontId="1" type="noConversion"/>
  </si>
  <si>
    <t>岩石、电、冰</t>
    <phoneticPr fontId="1" type="noConversion"/>
  </si>
  <si>
    <t>冲钻</t>
    <phoneticPr fontId="1" type="noConversion"/>
  </si>
  <si>
    <t>践踏</t>
    <phoneticPr fontId="1" type="noConversion"/>
  </si>
  <si>
    <t>火花</t>
    <phoneticPr fontId="1" type="noConversion"/>
  </si>
  <si>
    <t>劈开</t>
    <phoneticPr fontId="1" type="noConversion"/>
  </si>
  <si>
    <t>啄</t>
    <phoneticPr fontId="1" type="noConversion"/>
  </si>
  <si>
    <t>格斗、地面、水</t>
    <phoneticPr fontId="1" type="noConversion"/>
  </si>
  <si>
    <t>飞行、岩石、火、超能</t>
    <phoneticPr fontId="1" type="noConversion"/>
  </si>
  <si>
    <t>飞行、火、超能、冰</t>
    <phoneticPr fontId="1" type="noConversion"/>
  </si>
  <si>
    <t>飞行、毒、岩石、钢、火、冰</t>
    <phoneticPr fontId="1" type="noConversion"/>
  </si>
  <si>
    <t>草、妖精</t>
    <phoneticPr fontId="1" type="noConversion"/>
  </si>
  <si>
    <t>格斗、虫、草</t>
    <phoneticPr fontId="1" type="noConversion"/>
  </si>
  <si>
    <t>一般、格斗、岩石、虫、幽灵、钢、草、超能、冰、恶</t>
    <phoneticPr fontId="1" type="noConversion"/>
  </si>
  <si>
    <t>格斗、地面、岩石、虫水、草</t>
    <phoneticPr fontId="1" type="noConversion"/>
  </si>
  <si>
    <t>地面、岩石、水、草、妖精</t>
    <phoneticPr fontId="1" type="noConversion"/>
  </si>
  <si>
    <t>飞行、幽灵、水、草、超能、妖精</t>
    <phoneticPr fontId="1" type="noConversion"/>
  </si>
  <si>
    <t>钢、水、草、冰、幽灵</t>
    <phoneticPr fontId="1" type="noConversion"/>
  </si>
  <si>
    <t>一般、岩石、钢、草、冰、恶、妖精</t>
    <phoneticPr fontId="1" type="noConversion"/>
  </si>
  <si>
    <t>虫、钢、草、冰</t>
    <phoneticPr fontId="1" type="noConversion"/>
  </si>
  <si>
    <t>草、超能、恶</t>
    <phoneticPr fontId="1" type="noConversion"/>
  </si>
  <si>
    <t>格斗、毒、幽灵、草、超能、恶</t>
    <phoneticPr fontId="1" type="noConversion"/>
  </si>
  <si>
    <t>格斗、毒、地面、岩石、虫、钢、火、草、冰</t>
    <phoneticPr fontId="1" type="noConversion"/>
  </si>
  <si>
    <t>毒、岩石、幽灵、钢、火、电、超能</t>
    <phoneticPr fontId="1" type="noConversion"/>
  </si>
  <si>
    <t>地面、岩石、火、水</t>
    <phoneticPr fontId="1" type="noConversion"/>
  </si>
  <si>
    <t>飞行、虫、钢、火、草、冰</t>
    <phoneticPr fontId="1" type="noConversion"/>
  </si>
  <si>
    <t>飞行、毒、火、冰</t>
    <phoneticPr fontId="1" type="noConversion"/>
  </si>
  <si>
    <t>飞行、岩石、火</t>
    <phoneticPr fontId="1" type="noConversion"/>
  </si>
  <si>
    <t>摇尾巴</t>
    <phoneticPr fontId="1" type="noConversion"/>
  </si>
  <si>
    <t>嚎叫</t>
    <phoneticPr fontId="1" type="noConversion"/>
  </si>
  <si>
    <t>疯狂攻击</t>
    <phoneticPr fontId="1" type="noConversion"/>
  </si>
  <si>
    <t>高速移动</t>
    <phoneticPr fontId="1" type="noConversion"/>
  </si>
  <si>
    <t>合适地图数量</t>
    <phoneticPr fontId="1" type="noConversion"/>
  </si>
  <si>
    <t>啄</t>
    <phoneticPr fontId="1" type="noConversion"/>
  </si>
  <si>
    <t>17号道路</t>
  </si>
  <si>
    <t>18号道路</t>
  </si>
  <si>
    <t>19号道路</t>
  </si>
  <si>
    <t>20号道路</t>
  </si>
  <si>
    <t>21号道路</t>
  </si>
  <si>
    <t>22号道路</t>
  </si>
  <si>
    <t>23号道路</t>
  </si>
  <si>
    <t>24号道路</t>
  </si>
  <si>
    <t>25号道路</t>
  </si>
  <si>
    <t>小海狮</t>
    <phoneticPr fontId="1" type="noConversion"/>
  </si>
  <si>
    <t>水</t>
    <phoneticPr fontId="1" type="noConversion"/>
  </si>
  <si>
    <t>极光束</t>
    <phoneticPr fontId="1" type="noConversion"/>
  </si>
  <si>
    <t>嚎叫</t>
    <phoneticPr fontId="1" type="noConversion"/>
  </si>
  <si>
    <t>猛撞</t>
    <phoneticPr fontId="1" type="noConversion"/>
  </si>
  <si>
    <t>铁头功</t>
    <phoneticPr fontId="1" type="noConversion"/>
  </si>
  <si>
    <t>臭泥</t>
    <phoneticPr fontId="1" type="noConversion"/>
  </si>
  <si>
    <t>毒</t>
    <phoneticPr fontId="1" type="noConversion"/>
  </si>
  <si>
    <t>泥浆攻击</t>
    <phoneticPr fontId="1" type="noConversion"/>
  </si>
  <si>
    <t>缩小</t>
    <phoneticPr fontId="1" type="noConversion"/>
  </si>
  <si>
    <t>毒瓦斯</t>
    <phoneticPr fontId="1" type="noConversion"/>
  </si>
  <si>
    <t>拍击</t>
    <phoneticPr fontId="1" type="noConversion"/>
  </si>
  <si>
    <t>大岩蛇</t>
    <phoneticPr fontId="1" type="noConversion"/>
  </si>
  <si>
    <t>滚石</t>
    <phoneticPr fontId="1" type="noConversion"/>
  </si>
  <si>
    <t>催眠貘</t>
    <phoneticPr fontId="1" type="noConversion"/>
  </si>
  <si>
    <t>超能</t>
    <phoneticPr fontId="1" type="noConversion"/>
  </si>
  <si>
    <t>念力</t>
    <phoneticPr fontId="1" type="noConversion"/>
  </si>
  <si>
    <t>催眠术</t>
    <phoneticPr fontId="1" type="noConversion"/>
  </si>
  <si>
    <t>Lv34~39</t>
    <phoneticPr fontId="1" type="noConversion"/>
  </si>
  <si>
    <t>岩石+地面</t>
    <phoneticPr fontId="1" type="noConversion"/>
  </si>
  <si>
    <t>噪音</t>
    <phoneticPr fontId="1" type="noConversion"/>
  </si>
  <si>
    <t>冲击</t>
    <phoneticPr fontId="1" type="noConversion"/>
  </si>
  <si>
    <t>硬邦邦</t>
    <phoneticPr fontId="1" type="noConversion"/>
  </si>
  <si>
    <t>Lv32~37</t>
    <phoneticPr fontId="1" type="noConversion"/>
  </si>
  <si>
    <t>蛋蛋</t>
    <phoneticPr fontId="1" type="noConversion"/>
  </si>
  <si>
    <t>草+超能</t>
    <phoneticPr fontId="1" type="noConversion"/>
  </si>
  <si>
    <t>丢球</t>
    <phoneticPr fontId="1" type="noConversion"/>
  </si>
  <si>
    <t>麻痹粉</t>
    <phoneticPr fontId="1" type="noConversion"/>
  </si>
  <si>
    <t>精神波</t>
    <phoneticPr fontId="1" type="noConversion"/>
  </si>
  <si>
    <t>凯西</t>
    <phoneticPr fontId="1" type="noConversion"/>
  </si>
  <si>
    <t>Lv36~41</t>
    <phoneticPr fontId="1" type="noConversion"/>
  </si>
  <si>
    <t>格斗、毒</t>
    <phoneticPr fontId="1" type="noConversion"/>
  </si>
  <si>
    <t>飞行、虫、幽灵、火、冰、恶</t>
    <phoneticPr fontId="1" type="noConversion"/>
  </si>
  <si>
    <t>格斗、飞行、毒、虫、火、冰</t>
    <phoneticPr fontId="1" type="noConversion"/>
  </si>
  <si>
    <t>地面、幽灵、钢、水、草、恶</t>
    <phoneticPr fontId="1" type="noConversion"/>
  </si>
  <si>
    <t>飞行、地面、草、龙、妖精</t>
    <phoneticPr fontId="1" type="noConversion"/>
  </si>
  <si>
    <t>地面、电、超能</t>
    <phoneticPr fontId="1" type="noConversion"/>
  </si>
  <si>
    <t>双倍</t>
    <phoneticPr fontId="1" type="noConversion"/>
  </si>
  <si>
    <t>减半</t>
    <phoneticPr fontId="1" type="noConversion"/>
  </si>
  <si>
    <t>无效</t>
    <phoneticPr fontId="1" type="noConversion"/>
  </si>
  <si>
    <t>地鼠洞穴</t>
    <phoneticPr fontId="1" type="noConversion"/>
  </si>
  <si>
    <t>Lv20~30</t>
    <phoneticPr fontId="1" type="noConversion"/>
  </si>
  <si>
    <t>水、草、冰、幽灵</t>
    <phoneticPr fontId="1" type="noConversion"/>
  </si>
  <si>
    <t>电</t>
    <phoneticPr fontId="1" type="noConversion"/>
  </si>
  <si>
    <t>飞行、电</t>
    <phoneticPr fontId="1" type="noConversion"/>
  </si>
  <si>
    <t>合适地图</t>
    <phoneticPr fontId="1" type="noConversion"/>
  </si>
  <si>
    <t>角金鱼</t>
    <phoneticPr fontId="1" type="noConversion"/>
  </si>
  <si>
    <t>墨海马</t>
    <phoneticPr fontId="1" type="noConversion"/>
  </si>
  <si>
    <t>水</t>
    <phoneticPr fontId="1" type="noConversion"/>
  </si>
  <si>
    <t>水</t>
    <phoneticPr fontId="1" type="noConversion"/>
  </si>
  <si>
    <t>角撞</t>
    <phoneticPr fontId="1" type="noConversion"/>
  </si>
  <si>
    <t>啄</t>
    <phoneticPr fontId="1" type="noConversion"/>
  </si>
  <si>
    <t>摇尾巴</t>
    <phoneticPr fontId="1" type="noConversion"/>
  </si>
  <si>
    <t>疯狂攻击</t>
    <phoneticPr fontId="1" type="noConversion"/>
  </si>
  <si>
    <t>泡泡</t>
    <phoneticPr fontId="1" type="noConversion"/>
  </si>
  <si>
    <t>瞪眼</t>
    <phoneticPr fontId="1" type="noConversion"/>
  </si>
  <si>
    <t>泡沫光线</t>
    <phoneticPr fontId="1" type="noConversion"/>
  </si>
  <si>
    <t>高速移动</t>
    <phoneticPr fontId="1" type="noConversion"/>
  </si>
  <si>
    <t>鲤鱼王</t>
    <phoneticPr fontId="1" type="noConversion"/>
  </si>
  <si>
    <t>高速星星</t>
    <phoneticPr fontId="1" type="noConversion"/>
  </si>
  <si>
    <t>自我复元</t>
    <phoneticPr fontId="1" type="noConversion"/>
  </si>
  <si>
    <t>缩小</t>
    <phoneticPr fontId="1" type="noConversion"/>
  </si>
  <si>
    <t>冲击</t>
    <phoneticPr fontId="1" type="noConversion"/>
  </si>
  <si>
    <t>海星星</t>
    <phoneticPr fontId="1" type="noConversion"/>
  </si>
  <si>
    <t>Lv40~45</t>
    <phoneticPr fontId="1" type="noConversion"/>
  </si>
  <si>
    <t>大舌贝</t>
    <phoneticPr fontId="1" type="noConversion"/>
  </si>
  <si>
    <t>夹壳</t>
    <phoneticPr fontId="1" type="noConversion"/>
  </si>
  <si>
    <t>超音波</t>
    <phoneticPr fontId="1" type="noConversion"/>
  </si>
  <si>
    <t>缩壳</t>
    <phoneticPr fontId="1" type="noConversion"/>
  </si>
  <si>
    <t>玛瑙水母</t>
    <phoneticPr fontId="1" type="noConversion"/>
  </si>
  <si>
    <t>水+毒</t>
    <phoneticPr fontId="1" type="noConversion"/>
  </si>
  <si>
    <t>溶解液</t>
    <phoneticPr fontId="1" type="noConversion"/>
  </si>
  <si>
    <t>毒针</t>
    <phoneticPr fontId="1" type="noConversion"/>
  </si>
  <si>
    <t>水枪</t>
    <phoneticPr fontId="1" type="noConversion"/>
  </si>
  <si>
    <t>Lv42~47</t>
    <phoneticPr fontId="1" type="noConversion"/>
  </si>
  <si>
    <t>草、电</t>
    <phoneticPr fontId="1" type="noConversion"/>
  </si>
  <si>
    <t>格斗、地面、岩石、虫、火、草</t>
    <phoneticPr fontId="1" type="noConversion"/>
  </si>
  <si>
    <t>地面、岩石、火</t>
    <phoneticPr fontId="1" type="noConversion"/>
  </si>
  <si>
    <t>地面、岩石、火、草、妖精</t>
    <phoneticPr fontId="1" type="noConversion"/>
  </si>
  <si>
    <t>电、超能</t>
    <phoneticPr fontId="1" type="noConversion"/>
  </si>
  <si>
    <t>电</t>
    <phoneticPr fontId="1" type="noConversion"/>
  </si>
  <si>
    <t>凯罗斯</t>
    <phoneticPr fontId="1" type="noConversion"/>
  </si>
  <si>
    <t>剪断</t>
    <phoneticPr fontId="1" type="noConversion"/>
  </si>
  <si>
    <t>太空摔</t>
    <phoneticPr fontId="1" type="noConversion"/>
  </si>
  <si>
    <t>剪刀断头台</t>
    <phoneticPr fontId="1" type="noConversion"/>
  </si>
  <si>
    <t>剑舞</t>
    <phoneticPr fontId="1" type="noConversion"/>
  </si>
  <si>
    <t>虫</t>
    <phoneticPr fontId="1" type="noConversion"/>
  </si>
  <si>
    <t>飞天螳螂</t>
    <phoneticPr fontId="1" type="noConversion"/>
  </si>
  <si>
    <t>Lv44~49</t>
    <phoneticPr fontId="1" type="noConversion"/>
  </si>
  <si>
    <t>Lv38~43</t>
    <phoneticPr fontId="1" type="noConversion"/>
  </si>
  <si>
    <t>虫+飞行</t>
    <phoneticPr fontId="1" type="noConversion"/>
  </si>
  <si>
    <t>劈开</t>
    <phoneticPr fontId="1" type="noConversion"/>
  </si>
  <si>
    <t>影子分身</t>
    <phoneticPr fontId="1" type="noConversion"/>
  </si>
  <si>
    <t>瞪眼</t>
    <phoneticPr fontId="1" type="noConversion"/>
  </si>
  <si>
    <t>电光一闪</t>
    <phoneticPr fontId="1" type="noConversion"/>
  </si>
  <si>
    <t>多边兽</t>
    <phoneticPr fontId="1" type="noConversion"/>
  </si>
  <si>
    <t>幻象光</t>
    <phoneticPr fontId="1" type="noConversion"/>
  </si>
  <si>
    <t>冲击</t>
    <phoneticPr fontId="1" type="noConversion"/>
  </si>
  <si>
    <t>棱角</t>
    <phoneticPr fontId="1" type="noConversion"/>
  </si>
  <si>
    <t>自我复元</t>
    <phoneticPr fontId="1" type="noConversion"/>
  </si>
  <si>
    <t>一般</t>
    <phoneticPr fontId="1" type="noConversion"/>
  </si>
  <si>
    <t>伊布</t>
    <phoneticPr fontId="1" type="noConversion"/>
  </si>
  <si>
    <t>猛撞</t>
    <phoneticPr fontId="1" type="noConversion"/>
  </si>
  <si>
    <t>咬住</t>
    <phoneticPr fontId="1" type="noConversion"/>
  </si>
  <si>
    <t>摇尾巴</t>
    <phoneticPr fontId="1" type="noConversion"/>
  </si>
  <si>
    <t>飞腿郎</t>
    <phoneticPr fontId="1" type="noConversion"/>
  </si>
  <si>
    <t>快拳郎</t>
    <phoneticPr fontId="1" type="noConversion"/>
  </si>
  <si>
    <t>飞膝撞</t>
    <phoneticPr fontId="1" type="noConversion"/>
  </si>
  <si>
    <t>急冻拳</t>
    <phoneticPr fontId="1" type="noConversion"/>
  </si>
  <si>
    <t>雷光掌</t>
    <phoneticPr fontId="1" type="noConversion"/>
  </si>
  <si>
    <t>百万吨拳击</t>
    <phoneticPr fontId="1" type="noConversion"/>
  </si>
  <si>
    <t>格斗</t>
    <phoneticPr fontId="1" type="noConversion"/>
  </si>
  <si>
    <t>飞踢</t>
    <phoneticPr fontId="1" type="noConversion"/>
  </si>
  <si>
    <t>旋风腿</t>
    <phoneticPr fontId="1" type="noConversion"/>
  </si>
  <si>
    <t>瑜伽姿势</t>
    <phoneticPr fontId="1" type="noConversion"/>
  </si>
  <si>
    <t>Lv46~51</t>
    <phoneticPr fontId="1" type="noConversion"/>
  </si>
  <si>
    <t>Lv48~53</t>
    <phoneticPr fontId="1" type="noConversion"/>
  </si>
  <si>
    <t>连续拳</t>
    <phoneticPr fontId="1" type="noConversion"/>
  </si>
  <si>
    <t>一般、飞行、地面、岩石、钢、水、草、冰、龙、恶</t>
    <phoneticPr fontId="1" type="noConversion"/>
  </si>
  <si>
    <t>妖精、超能</t>
    <phoneticPr fontId="1" type="noConversion"/>
  </si>
  <si>
    <t>格斗、毒、幽灵、超能</t>
    <phoneticPr fontId="1" type="noConversion"/>
  </si>
  <si>
    <t>一般、岩石、钢、冰、恶</t>
    <phoneticPr fontId="1" type="noConversion"/>
  </si>
  <si>
    <t>飞行、火、电</t>
    <phoneticPr fontId="1" type="noConversion"/>
  </si>
  <si>
    <t>1、4、5、10、11、18、22</t>
    <phoneticPr fontId="1" type="noConversion"/>
  </si>
  <si>
    <t>不适合练级</t>
    <phoneticPr fontId="1" type="noConversion"/>
  </si>
  <si>
    <t>百变怪</t>
    <phoneticPr fontId="1" type="noConversion"/>
  </si>
  <si>
    <t>肯泰罗</t>
    <phoneticPr fontId="1" type="noConversion"/>
  </si>
  <si>
    <t>一般</t>
    <phoneticPr fontId="1" type="noConversion"/>
  </si>
  <si>
    <t>冲击</t>
    <phoneticPr fontId="1" type="noConversion"/>
  </si>
  <si>
    <t>践踏</t>
    <phoneticPr fontId="1" type="noConversion"/>
  </si>
  <si>
    <t>摇尾巴</t>
    <phoneticPr fontId="1" type="noConversion"/>
  </si>
  <si>
    <t>瞪眼</t>
    <phoneticPr fontId="1" type="noConversion"/>
  </si>
  <si>
    <t>Lv50~55</t>
    <phoneticPr fontId="1" type="noConversion"/>
  </si>
  <si>
    <t>格斗、幽灵</t>
    <phoneticPr fontId="1" type="noConversion"/>
  </si>
  <si>
    <t>鸭嘴火兽</t>
    <phoneticPr fontId="1" type="noConversion"/>
  </si>
  <si>
    <t>电击兽</t>
    <phoneticPr fontId="1" type="noConversion"/>
  </si>
  <si>
    <t>电</t>
    <phoneticPr fontId="1" type="noConversion"/>
  </si>
  <si>
    <t>打雷</t>
    <phoneticPr fontId="1" type="noConversion"/>
  </si>
  <si>
    <t>雷光掌</t>
    <phoneticPr fontId="1" type="noConversion"/>
  </si>
  <si>
    <t>噪音</t>
    <phoneticPr fontId="1" type="noConversion"/>
  </si>
  <si>
    <t>电光一闪</t>
    <phoneticPr fontId="1" type="noConversion"/>
  </si>
  <si>
    <t>火</t>
    <phoneticPr fontId="1" type="noConversion"/>
  </si>
  <si>
    <t>火焰拳</t>
    <phoneticPr fontId="1" type="noConversion"/>
  </si>
  <si>
    <t>火焰喷射</t>
    <phoneticPr fontId="1" type="noConversion"/>
  </si>
  <si>
    <t>瞪眼</t>
    <phoneticPr fontId="1" type="noConversion"/>
  </si>
  <si>
    <t>迷雾</t>
    <phoneticPr fontId="1" type="noConversion"/>
  </si>
  <si>
    <t>迷唇姐</t>
    <phoneticPr fontId="1" type="noConversion"/>
  </si>
  <si>
    <t>冰+超能</t>
    <phoneticPr fontId="1" type="noConversion"/>
  </si>
  <si>
    <t>Lv50~55</t>
  </si>
  <si>
    <t>暴风雪</t>
    <phoneticPr fontId="1" type="noConversion"/>
  </si>
  <si>
    <t>急冻拳</t>
    <phoneticPr fontId="1" type="noConversion"/>
  </si>
  <si>
    <t>连环巴掌</t>
    <phoneticPr fontId="1" type="noConversion"/>
  </si>
  <si>
    <t>恶魔之吻</t>
    <phoneticPr fontId="1" type="noConversion"/>
  </si>
  <si>
    <t>双子岛</t>
    <phoneticPr fontId="1" type="noConversion"/>
  </si>
  <si>
    <t>呆呆兽</t>
    <phoneticPr fontId="1" type="noConversion"/>
  </si>
  <si>
    <t>大钳蟹</t>
    <phoneticPr fontId="1" type="noConversion"/>
  </si>
  <si>
    <t>Lv54~59</t>
    <phoneticPr fontId="1" type="noConversion"/>
  </si>
  <si>
    <t>水</t>
    <phoneticPr fontId="1" type="noConversion"/>
  </si>
  <si>
    <t>念力</t>
    <phoneticPr fontId="1" type="noConversion"/>
  </si>
  <si>
    <t>铁头功</t>
    <phoneticPr fontId="1" type="noConversion"/>
  </si>
  <si>
    <t>瞬间失忆</t>
    <phoneticPr fontId="1" type="noConversion"/>
  </si>
  <si>
    <t>水枪</t>
    <phoneticPr fontId="1" type="noConversion"/>
  </si>
  <si>
    <t>水+超能</t>
    <phoneticPr fontId="1" type="noConversion"/>
  </si>
  <si>
    <t>螃蟹拳</t>
    <phoneticPr fontId="1" type="noConversion"/>
  </si>
  <si>
    <t>践踏</t>
    <phoneticPr fontId="1" type="noConversion"/>
  </si>
  <si>
    <t>瞪眼</t>
    <phoneticPr fontId="1" type="noConversion"/>
  </si>
  <si>
    <t>虫、幽灵、草、电、恶</t>
    <phoneticPr fontId="1" type="noConversion"/>
  </si>
  <si>
    <t>格斗、毒、地面、岩石、火</t>
    <phoneticPr fontId="1" type="noConversion"/>
  </si>
  <si>
    <t>乘龙</t>
    <phoneticPr fontId="1" type="noConversion"/>
  </si>
  <si>
    <t>水+冰</t>
    <phoneticPr fontId="1" type="noConversion"/>
  </si>
  <si>
    <t>急冻光线</t>
    <phoneticPr fontId="1" type="noConversion"/>
  </si>
  <si>
    <t>泰山压顶</t>
    <phoneticPr fontId="1" type="noConversion"/>
  </si>
  <si>
    <t>唱歌</t>
    <phoneticPr fontId="1" type="noConversion"/>
  </si>
  <si>
    <t>水炮</t>
    <phoneticPr fontId="1" type="noConversion"/>
  </si>
  <si>
    <t>18、双子岛</t>
    <phoneticPr fontId="1" type="noConversion"/>
  </si>
  <si>
    <t>急冻鸟</t>
    <phoneticPr fontId="1" type="noConversion"/>
  </si>
  <si>
    <t>冰+飞行</t>
    <phoneticPr fontId="1" type="noConversion"/>
  </si>
  <si>
    <t>急冻光线</t>
    <phoneticPr fontId="1" type="noConversion"/>
  </si>
  <si>
    <t>暴风雪</t>
    <phoneticPr fontId="1" type="noConversion"/>
  </si>
  <si>
    <t>啄</t>
    <phoneticPr fontId="1" type="noConversion"/>
  </si>
  <si>
    <t>高速移动</t>
    <phoneticPr fontId="1" type="noConversion"/>
  </si>
  <si>
    <t>无人发电厂</t>
    <phoneticPr fontId="1" type="noConversion"/>
  </si>
  <si>
    <t>小磁怪</t>
    <phoneticPr fontId="1" type="noConversion"/>
  </si>
  <si>
    <t>霹雳电球</t>
    <phoneticPr fontId="1" type="noConversion"/>
  </si>
  <si>
    <t>菊石兽</t>
    <phoneticPr fontId="1" type="noConversion"/>
  </si>
  <si>
    <t>化石盔</t>
    <phoneticPr fontId="1" type="noConversion"/>
  </si>
  <si>
    <t>电+钢</t>
    <phoneticPr fontId="1" type="noConversion"/>
  </si>
  <si>
    <t>电击</t>
    <phoneticPr fontId="1" type="noConversion"/>
  </si>
  <si>
    <t>超音波</t>
    <phoneticPr fontId="1" type="noConversion"/>
  </si>
  <si>
    <t>电磁波</t>
    <phoneticPr fontId="1" type="noConversion"/>
  </si>
  <si>
    <t>高速星星</t>
    <phoneticPr fontId="1" type="noConversion"/>
  </si>
  <si>
    <t>电</t>
    <phoneticPr fontId="1" type="noConversion"/>
  </si>
  <si>
    <t>大爆炸</t>
    <phoneticPr fontId="1" type="noConversion"/>
  </si>
  <si>
    <t>音爆</t>
    <phoneticPr fontId="1" type="noConversion"/>
  </si>
  <si>
    <t>冲击</t>
    <phoneticPr fontId="1" type="noConversion"/>
  </si>
  <si>
    <t>岩石+水</t>
    <phoneticPr fontId="1" type="noConversion"/>
  </si>
  <si>
    <t>水炮</t>
    <phoneticPr fontId="1" type="noConversion"/>
  </si>
  <si>
    <t>尖刺加农炮</t>
    <phoneticPr fontId="1" type="noConversion"/>
  </si>
  <si>
    <t>瞪眼</t>
    <phoneticPr fontId="1" type="noConversion"/>
  </si>
  <si>
    <t>角撞</t>
    <phoneticPr fontId="1" type="noConversion"/>
  </si>
  <si>
    <t>劈开</t>
    <phoneticPr fontId="1" type="noConversion"/>
  </si>
  <si>
    <t>吸收</t>
    <phoneticPr fontId="1" type="noConversion"/>
  </si>
  <si>
    <t>Lv52~57</t>
    <phoneticPr fontId="1" type="noConversion"/>
  </si>
  <si>
    <t>格斗</t>
    <phoneticPr fontId="1" type="noConversion"/>
  </si>
  <si>
    <t>飞行、地面、岩石、火、水</t>
    <phoneticPr fontId="1" type="noConversion"/>
  </si>
  <si>
    <t>真新镇、14、25、无人发电厂</t>
    <phoneticPr fontId="1" type="noConversion"/>
  </si>
  <si>
    <t>闪电鸟</t>
    <phoneticPr fontId="1" type="noConversion"/>
  </si>
  <si>
    <t>极低概率遇到</t>
    <phoneticPr fontId="1" type="noConversion"/>
  </si>
  <si>
    <t>电+飞行</t>
    <phoneticPr fontId="1" type="noConversion"/>
  </si>
  <si>
    <t>冠军之路</t>
    <phoneticPr fontId="1" type="noConversion"/>
  </si>
  <si>
    <t>腕力</t>
    <phoneticPr fontId="1" type="noConversion"/>
  </si>
  <si>
    <t>化石翼龙</t>
    <phoneticPr fontId="1" type="noConversion"/>
  </si>
  <si>
    <t>火焰鸟</t>
    <phoneticPr fontId="1" type="noConversion"/>
  </si>
  <si>
    <t>格斗</t>
    <phoneticPr fontId="1" type="noConversion"/>
  </si>
  <si>
    <t>岩石+飞行</t>
    <phoneticPr fontId="1" type="noConversion"/>
  </si>
  <si>
    <t>火+飞行</t>
    <phoneticPr fontId="1" type="noConversion"/>
  </si>
  <si>
    <t>Lv56~61</t>
    <phoneticPr fontId="1" type="noConversion"/>
  </si>
  <si>
    <t>地狱滚动</t>
    <phoneticPr fontId="1" type="noConversion"/>
  </si>
  <si>
    <t>太空摔</t>
    <phoneticPr fontId="1" type="noConversion"/>
  </si>
  <si>
    <t>瞪眼</t>
    <phoneticPr fontId="1" type="noConversion"/>
  </si>
  <si>
    <t>手刀</t>
    <phoneticPr fontId="1" type="noConversion"/>
  </si>
  <si>
    <t>卡比兽</t>
    <phoneticPr fontId="1" type="noConversion"/>
  </si>
  <si>
    <t>一般</t>
    <phoneticPr fontId="1" type="noConversion"/>
  </si>
  <si>
    <t>低概率遇到</t>
    <phoneticPr fontId="1" type="noConversion"/>
  </si>
  <si>
    <t>舍身攻击</t>
    <phoneticPr fontId="1" type="noConversion"/>
  </si>
  <si>
    <t>泰山压顶</t>
    <phoneticPr fontId="1" type="noConversion"/>
  </si>
  <si>
    <t>铁头功</t>
    <phoneticPr fontId="1" type="noConversion"/>
  </si>
  <si>
    <t>瞬间失忆</t>
    <phoneticPr fontId="1" type="noConversion"/>
  </si>
  <si>
    <t>电击</t>
    <phoneticPr fontId="1" type="noConversion"/>
  </si>
  <si>
    <t>飞行、超能</t>
    <phoneticPr fontId="1" type="noConversion"/>
  </si>
  <si>
    <t>山崩地裂</t>
    <phoneticPr fontId="1" type="noConversion"/>
  </si>
  <si>
    <t>咬住</t>
    <phoneticPr fontId="1" type="noConversion"/>
  </si>
  <si>
    <t>大字爆</t>
    <phoneticPr fontId="1" type="noConversion"/>
  </si>
  <si>
    <t>啄</t>
    <phoneticPr fontId="1" type="noConversion"/>
  </si>
  <si>
    <t>超音波</t>
    <phoneticPr fontId="1" type="noConversion"/>
  </si>
  <si>
    <t>瞪眼</t>
    <phoneticPr fontId="1" type="noConversion"/>
  </si>
  <si>
    <t>高速移动</t>
    <phoneticPr fontId="1" type="noConversion"/>
  </si>
  <si>
    <t>低概率遇到</t>
    <phoneticPr fontId="1" type="noConversion"/>
  </si>
  <si>
    <t>小概率遇到</t>
    <phoneticPr fontId="1" type="noConversion"/>
  </si>
  <si>
    <t>小概率遇到</t>
    <phoneticPr fontId="1" type="noConversion"/>
  </si>
  <si>
    <t>华蓝洞窟</t>
    <phoneticPr fontId="1" type="noConversion"/>
  </si>
  <si>
    <t>吉利蛋</t>
    <phoneticPr fontId="1" type="noConversion"/>
  </si>
  <si>
    <t>魔墙人偶</t>
    <phoneticPr fontId="1" type="noConversion"/>
  </si>
  <si>
    <t>舍身攻击</t>
    <phoneticPr fontId="1" type="noConversion"/>
  </si>
  <si>
    <t>防卫卷</t>
    <phoneticPr fontId="1" type="noConversion"/>
  </si>
  <si>
    <t>缩小</t>
    <phoneticPr fontId="1" type="noConversion"/>
  </si>
  <si>
    <t>唱歌</t>
    <phoneticPr fontId="1" type="noConversion"/>
  </si>
  <si>
    <t>猛撞</t>
    <phoneticPr fontId="1" type="noConversion"/>
  </si>
  <si>
    <t>瞪眼</t>
    <phoneticPr fontId="1" type="noConversion"/>
  </si>
  <si>
    <t>独角钻</t>
    <phoneticPr fontId="1" type="noConversion"/>
  </si>
  <si>
    <t>角撞</t>
    <phoneticPr fontId="1" type="noConversion"/>
  </si>
  <si>
    <t>瓦斯弹</t>
    <phoneticPr fontId="1" type="noConversion"/>
  </si>
  <si>
    <t>袋兽</t>
    <phoneticPr fontId="1" type="noConversion"/>
  </si>
  <si>
    <t>迷昏拳</t>
    <phoneticPr fontId="1" type="noConversion"/>
  </si>
  <si>
    <t>连续拳</t>
    <phoneticPr fontId="1" type="noConversion"/>
  </si>
  <si>
    <t>百万吨拳击</t>
    <phoneticPr fontId="1" type="noConversion"/>
  </si>
  <si>
    <t>咬住</t>
    <phoneticPr fontId="1" type="noConversion"/>
  </si>
  <si>
    <t>大舌头</t>
    <phoneticPr fontId="1" type="noConversion"/>
  </si>
  <si>
    <t>摔打</t>
    <phoneticPr fontId="1" type="noConversion"/>
  </si>
  <si>
    <t>念力</t>
    <phoneticPr fontId="1" type="noConversion"/>
  </si>
  <si>
    <t>连环巴掌</t>
    <phoneticPr fontId="1" type="noConversion"/>
  </si>
  <si>
    <t>瑜伽姿势</t>
    <phoneticPr fontId="1" type="noConversion"/>
  </si>
  <si>
    <t>障碍</t>
    <phoneticPr fontId="1" type="noConversion"/>
  </si>
  <si>
    <t>Lv58~63</t>
    <phoneticPr fontId="1" type="noConversion"/>
  </si>
  <si>
    <t>一般</t>
    <phoneticPr fontId="1" type="noConversion"/>
  </si>
  <si>
    <t>地面+岩石</t>
    <phoneticPr fontId="1" type="noConversion"/>
  </si>
  <si>
    <t>独角犀牛</t>
    <phoneticPr fontId="1" type="noConversion"/>
  </si>
  <si>
    <t>超能+妖精</t>
    <phoneticPr fontId="1" type="noConversion"/>
  </si>
  <si>
    <t>超梦</t>
    <phoneticPr fontId="1" type="noConversion"/>
  </si>
  <si>
    <t>梦幻</t>
    <phoneticPr fontId="1" type="noConversion"/>
  </si>
  <si>
    <t>26号道路  27号道路  28号道路</t>
    <phoneticPr fontId="1" type="noConversion"/>
  </si>
  <si>
    <t>Lv58~63 Lv59~64 Lv60~65</t>
    <phoneticPr fontId="1" type="noConversion"/>
  </si>
  <si>
    <t>不适合练级</t>
    <phoneticPr fontId="1" type="noConversion"/>
  </si>
  <si>
    <t>通关   剧情   渡   （龙系）</t>
    <phoneticPr fontId="1" type="noConversion"/>
  </si>
  <si>
    <t>通关   剧情   小刚 （岩石）</t>
    <phoneticPr fontId="1" type="noConversion"/>
  </si>
  <si>
    <t>通关   剧情   小霞 （水系）</t>
    <phoneticPr fontId="1" type="noConversion"/>
  </si>
  <si>
    <t>通关   剧情   马志士（电系）</t>
    <phoneticPr fontId="1" type="noConversion"/>
  </si>
  <si>
    <t>通关   剧情   莉佳 （草系）</t>
    <phoneticPr fontId="1" type="noConversion"/>
  </si>
  <si>
    <t>通关   剧情   阿桔 （毒系）</t>
    <phoneticPr fontId="1" type="noConversion"/>
  </si>
  <si>
    <t>通关   剧情   娜姿 （超能）</t>
    <phoneticPr fontId="1" type="noConversion"/>
  </si>
  <si>
    <t>通关   剧情   夏伯 （火系）</t>
    <phoneticPr fontId="1" type="noConversion"/>
  </si>
  <si>
    <t>通关   剧情   坂木 （地面）</t>
    <phoneticPr fontId="1" type="noConversion"/>
  </si>
  <si>
    <t>通关    剧情    科那 （冰系）</t>
    <phoneticPr fontId="1" type="noConversion"/>
  </si>
  <si>
    <t>通关   剧情   希巴 （格斗）</t>
    <phoneticPr fontId="1" type="noConversion"/>
  </si>
  <si>
    <t>通关   剧情   菊子 （幽灵）</t>
    <phoneticPr fontId="1" type="noConversion"/>
  </si>
  <si>
    <t>迷你龙</t>
    <phoneticPr fontId="1" type="noConversion"/>
  </si>
  <si>
    <t>龙</t>
    <phoneticPr fontId="1" type="noConversion"/>
  </si>
  <si>
    <t>概率感人</t>
    <phoneticPr fontId="1" type="noConversion"/>
  </si>
  <si>
    <t>龙之怒</t>
    <phoneticPr fontId="1" type="noConversion"/>
  </si>
  <si>
    <t>电磁波</t>
    <phoneticPr fontId="1" type="noConversion"/>
  </si>
  <si>
    <t>格斗、毒、幽灵、草、超能、妖精</t>
    <phoneticPr fontId="1" type="noConversion"/>
  </si>
  <si>
    <t>地面、钢、水</t>
    <phoneticPr fontId="1" type="noConversion"/>
  </si>
  <si>
    <t>Lv70</t>
    <phoneticPr fontId="1" type="noConversion"/>
  </si>
  <si>
    <t>超能</t>
    <phoneticPr fontId="1" type="noConversion"/>
  </si>
  <si>
    <t>幻象术</t>
    <phoneticPr fontId="1" type="noConversion"/>
  </si>
  <si>
    <t>自我复元</t>
    <phoneticPr fontId="1" type="noConversion"/>
  </si>
  <si>
    <t>高速星星</t>
    <phoneticPr fontId="1" type="noConversion"/>
  </si>
  <si>
    <t>瞬间失忆</t>
    <phoneticPr fontId="1" type="noConversion"/>
  </si>
  <si>
    <t>幻象术</t>
    <phoneticPr fontId="1" type="noConversion"/>
  </si>
  <si>
    <t>拍击</t>
    <phoneticPr fontId="1" type="noConversion"/>
  </si>
  <si>
    <t>原始之力</t>
    <phoneticPr fontId="1" type="noConversion"/>
  </si>
  <si>
    <t>飞行、地面、幽灵、超能</t>
    <phoneticPr fontId="1" type="noConversion"/>
  </si>
  <si>
    <t>1、3、4、5、10、11、13、18、22、冠军之路</t>
    <phoneticPr fontId="1" type="noConversion"/>
  </si>
  <si>
    <t>16号道路</t>
  </si>
  <si>
    <t>2号道路</t>
  </si>
  <si>
    <t>29号道路</t>
    <phoneticPr fontId="1" type="noConversion"/>
  </si>
  <si>
    <t>30号道路</t>
  </si>
  <si>
    <t>31号道路</t>
  </si>
  <si>
    <t>32号道路</t>
  </si>
  <si>
    <t>通关   剧情   阿速 （飞行）</t>
    <phoneticPr fontId="1" type="noConversion"/>
  </si>
  <si>
    <t>通关   剧情   阿笔 （虫系）</t>
    <phoneticPr fontId="1" type="noConversion"/>
  </si>
  <si>
    <t>电击怪</t>
    <phoneticPr fontId="1" type="noConversion"/>
  </si>
  <si>
    <t>宝宝丁</t>
    <phoneticPr fontId="1" type="noConversion"/>
  </si>
  <si>
    <t>皮宝宝</t>
    <phoneticPr fontId="1" type="noConversion"/>
  </si>
  <si>
    <t>小鸭嘴龙</t>
    <phoneticPr fontId="1" type="noConversion"/>
  </si>
  <si>
    <t>皮丘</t>
    <phoneticPr fontId="1" type="noConversion"/>
  </si>
  <si>
    <t>迷唇娃</t>
    <phoneticPr fontId="1" type="noConversion"/>
  </si>
  <si>
    <t>细雪</t>
    <phoneticPr fontId="1" type="noConversion"/>
  </si>
  <si>
    <t>咕咕</t>
    <phoneticPr fontId="1" type="noConversion"/>
  </si>
  <si>
    <t>尾立</t>
    <phoneticPr fontId="1" type="noConversion"/>
  </si>
  <si>
    <t>飞行、水</t>
    <phoneticPr fontId="1" type="noConversion"/>
  </si>
  <si>
    <t>毒、幽灵、钢</t>
    <phoneticPr fontId="1" type="noConversion"/>
  </si>
  <si>
    <t>飞行、地面、虫、钢、草、冰、龙</t>
    <phoneticPr fontId="1" type="noConversion"/>
  </si>
  <si>
    <t>岩石、幽灵、水、恶</t>
    <phoneticPr fontId="1" type="noConversion"/>
  </si>
  <si>
    <t>毒</t>
    <phoneticPr fontId="1" type="noConversion"/>
  </si>
  <si>
    <t>地面</t>
    <phoneticPr fontId="1" type="noConversion"/>
  </si>
  <si>
    <t>岩石</t>
    <phoneticPr fontId="1" type="noConversion"/>
  </si>
  <si>
    <t>虫</t>
    <phoneticPr fontId="1" type="noConversion"/>
  </si>
  <si>
    <t>幽灵</t>
    <phoneticPr fontId="1" type="noConversion"/>
  </si>
  <si>
    <t>钢</t>
    <phoneticPr fontId="1" type="noConversion"/>
  </si>
  <si>
    <t>火</t>
    <phoneticPr fontId="1" type="noConversion"/>
  </si>
  <si>
    <t>水</t>
    <phoneticPr fontId="1" type="noConversion"/>
  </si>
  <si>
    <t>草</t>
    <phoneticPr fontId="1" type="noConversion"/>
  </si>
  <si>
    <t>电</t>
    <phoneticPr fontId="1" type="noConversion"/>
  </si>
  <si>
    <t>超能</t>
    <phoneticPr fontId="1" type="noConversion"/>
  </si>
  <si>
    <t>冰</t>
    <phoneticPr fontId="1" type="noConversion"/>
  </si>
  <si>
    <t>龙</t>
    <phoneticPr fontId="1" type="noConversion"/>
  </si>
  <si>
    <t>7、地鼠洞穴、17、20、双子岛</t>
    <phoneticPr fontId="1" type="noConversion"/>
  </si>
  <si>
    <t>1、5、8、13、16、21、24、冠军之路</t>
    <phoneticPr fontId="1" type="noConversion"/>
  </si>
  <si>
    <t>2、4、5、7、地鼠洞穴、10、精灵埋骨场、15、18</t>
    <phoneticPr fontId="1" type="noConversion"/>
  </si>
  <si>
    <t>精灵埋骨场、17、18、双子岛</t>
    <phoneticPr fontId="1" type="noConversion"/>
  </si>
  <si>
    <t>2、3、12、15、16、19、20、21、22、双子岛</t>
    <phoneticPr fontId="1" type="noConversion"/>
  </si>
  <si>
    <t>7、9、地鼠洞穴、精灵埋骨场、14、17、华蓝洞窟</t>
    <phoneticPr fontId="1" type="noConversion"/>
  </si>
  <si>
    <t>7、10、17、华蓝洞窟</t>
    <phoneticPr fontId="1" type="noConversion"/>
  </si>
  <si>
    <t>7、地鼠洞穴、17、18、25、双子岛、冠军之路</t>
    <phoneticPr fontId="1" type="noConversion"/>
  </si>
  <si>
    <t>1、2、9、10、11、15</t>
    <phoneticPr fontId="1" type="noConversion"/>
  </si>
  <si>
    <t>6、8、9、精灵埋骨场、14、16、17、冠军之路、华蓝洞窟</t>
    <phoneticPr fontId="1" type="noConversion"/>
  </si>
  <si>
    <t>4、9、10</t>
    <phoneticPr fontId="1" type="noConversion"/>
  </si>
  <si>
    <t>33号道路</t>
  </si>
  <si>
    <t>34号道路</t>
  </si>
  <si>
    <t>32、33、34</t>
    <phoneticPr fontId="1" type="noConversion"/>
  </si>
  <si>
    <t>芭瓢虫</t>
  </si>
  <si>
    <t>Lv48~53</t>
  </si>
  <si>
    <t>虫+飞</t>
  </si>
  <si>
    <t>冲击</t>
  </si>
  <si>
    <t>音速拳</t>
  </si>
  <si>
    <t>飞行、幽灵、火、电</t>
  </si>
  <si>
    <t>一般、岩石、钢、草、超能、冰、恶、妖精</t>
  </si>
  <si>
    <t>通关   剧情   小茜 （一般）</t>
  </si>
  <si>
    <t>线球</t>
  </si>
  <si>
    <t>虫+毒</t>
  </si>
  <si>
    <t>吸血</t>
  </si>
  <si>
    <t>毒针</t>
  </si>
  <si>
    <t>玛力露</t>
  </si>
  <si>
    <t>水+妖精</t>
  </si>
  <si>
    <t>舍身攻击</t>
  </si>
  <si>
    <t>泡沫光线</t>
  </si>
  <si>
    <t>毒、草、电</t>
  </si>
  <si>
    <t>飞行、地面、岩石、虫、火、冰</t>
  </si>
  <si>
    <t>波克比</t>
  </si>
  <si>
    <t>妖精</t>
  </si>
  <si>
    <t>原始之力</t>
  </si>
  <si>
    <t>35号道路</t>
  </si>
  <si>
    <t>36号道路</t>
  </si>
  <si>
    <t>37号道路</t>
  </si>
  <si>
    <t>38号道路</t>
  </si>
  <si>
    <t>毽子草</t>
    <phoneticPr fontId="1" type="noConversion"/>
  </si>
  <si>
    <t>天然雀</t>
    <phoneticPr fontId="1" type="noConversion"/>
  </si>
  <si>
    <t>向日种子</t>
    <phoneticPr fontId="1" type="noConversion"/>
  </si>
  <si>
    <t>乌波</t>
    <phoneticPr fontId="1" type="noConversion"/>
  </si>
  <si>
    <t>Lv52~57</t>
    <phoneticPr fontId="1" type="noConversion"/>
  </si>
  <si>
    <t>Lv54~59</t>
    <phoneticPr fontId="1" type="noConversion"/>
  </si>
  <si>
    <t>草+飞行</t>
    <phoneticPr fontId="1" type="noConversion"/>
  </si>
  <si>
    <t>超能+飞行</t>
    <phoneticPr fontId="1" type="noConversion"/>
  </si>
  <si>
    <t>草</t>
    <phoneticPr fontId="1" type="noConversion"/>
  </si>
  <si>
    <t>水+地面</t>
    <phoneticPr fontId="1" type="noConversion"/>
  </si>
  <si>
    <t>睡眠粉</t>
    <phoneticPr fontId="1" type="noConversion"/>
  </si>
  <si>
    <t>麻痹粉</t>
    <phoneticPr fontId="1" type="noConversion"/>
  </si>
  <si>
    <t>毒粉末</t>
    <phoneticPr fontId="1" type="noConversion"/>
  </si>
  <si>
    <t>寄生种子</t>
    <phoneticPr fontId="1" type="noConversion"/>
  </si>
  <si>
    <t>奇异光线</t>
    <phoneticPr fontId="1" type="noConversion"/>
  </si>
  <si>
    <t>黑夜诅咒</t>
    <phoneticPr fontId="1" type="noConversion"/>
  </si>
  <si>
    <t>啄</t>
    <phoneticPr fontId="1" type="noConversion"/>
  </si>
  <si>
    <t>百万吨吸收</t>
    <phoneticPr fontId="1" type="noConversion"/>
  </si>
  <si>
    <t>生长</t>
    <phoneticPr fontId="1" type="noConversion"/>
  </si>
  <si>
    <t>吸收</t>
    <phoneticPr fontId="1" type="noConversion"/>
  </si>
  <si>
    <t>地震</t>
    <phoneticPr fontId="1" type="noConversion"/>
  </si>
  <si>
    <t>水枪</t>
    <phoneticPr fontId="1" type="noConversion"/>
  </si>
  <si>
    <t>布卢</t>
    <phoneticPr fontId="1" type="noConversion"/>
  </si>
  <si>
    <t>Lv56~61</t>
    <phoneticPr fontId="1" type="noConversion"/>
  </si>
  <si>
    <t>Lv58~63</t>
    <phoneticPr fontId="1" type="noConversion"/>
  </si>
  <si>
    <t>榛果球</t>
    <phoneticPr fontId="1" type="noConversion"/>
  </si>
  <si>
    <t>灯笼鱼</t>
    <phoneticPr fontId="1" type="noConversion"/>
  </si>
  <si>
    <t>铁炮鱼</t>
    <phoneticPr fontId="1" type="noConversion"/>
  </si>
  <si>
    <t>妖精</t>
    <phoneticPr fontId="1" type="noConversion"/>
  </si>
  <si>
    <t>咬住</t>
    <phoneticPr fontId="1" type="noConversion"/>
  </si>
  <si>
    <t>舔舌头</t>
    <phoneticPr fontId="1" type="noConversion"/>
  </si>
  <si>
    <t>虫</t>
    <phoneticPr fontId="1" type="noConversion"/>
  </si>
  <si>
    <t>大爆炸</t>
    <phoneticPr fontId="1" type="noConversion"/>
  </si>
  <si>
    <t>水+电</t>
    <phoneticPr fontId="1" type="noConversion"/>
  </si>
  <si>
    <t>泡沫光线</t>
    <phoneticPr fontId="1" type="noConversion"/>
  </si>
  <si>
    <t>闪电</t>
    <phoneticPr fontId="1" type="noConversion"/>
  </si>
  <si>
    <t>水</t>
    <phoneticPr fontId="1" type="noConversion"/>
  </si>
  <si>
    <t>幻象光</t>
    <phoneticPr fontId="1" type="noConversion"/>
  </si>
  <si>
    <t>极光束</t>
    <phoneticPr fontId="1" type="noConversion"/>
  </si>
  <si>
    <t>格斗、虫、草</t>
    <phoneticPr fontId="1" type="noConversion"/>
  </si>
  <si>
    <t>飞行、毒、岩石、幽灵、火、冰、恶</t>
    <phoneticPr fontId="1" type="noConversion"/>
  </si>
  <si>
    <t>飞行、虫</t>
    <phoneticPr fontId="1" type="noConversion"/>
  </si>
  <si>
    <t>毒、地面、岩石、钢、火、水、电</t>
    <phoneticPr fontId="1" type="noConversion"/>
  </si>
  <si>
    <t>幽灵、超能</t>
    <phoneticPr fontId="1" type="noConversion"/>
  </si>
  <si>
    <t>飞行、毒、岩石、钢、火</t>
    <phoneticPr fontId="1" type="noConversion"/>
  </si>
  <si>
    <t>格斗、飞行、毒、地面、岩石、火、水、草、龙</t>
    <phoneticPr fontId="1" type="noConversion"/>
  </si>
  <si>
    <t>通关   剧情   小松 （幽灵）</t>
    <phoneticPr fontId="1" type="noConversion"/>
  </si>
  <si>
    <t>通关   剧情   阿四 （格斗）</t>
    <phoneticPr fontId="1" type="noConversion"/>
  </si>
  <si>
    <t>33、35、36、37</t>
    <phoneticPr fontId="1" type="noConversion"/>
  </si>
  <si>
    <t>30、34、35、37</t>
    <phoneticPr fontId="1" type="noConversion"/>
  </si>
  <si>
    <t>33、35、37</t>
    <phoneticPr fontId="1" type="noConversion"/>
  </si>
  <si>
    <t>无合适属性</t>
    <phoneticPr fontId="1" type="noConversion"/>
  </si>
  <si>
    <t>39号道路</t>
  </si>
  <si>
    <t>40号道路</t>
  </si>
  <si>
    <t>长尾怪手</t>
    <phoneticPr fontId="1" type="noConversion"/>
  </si>
  <si>
    <t>Lv60~65</t>
    <phoneticPr fontId="1" type="noConversion"/>
  </si>
  <si>
    <t>Lv62~67</t>
    <phoneticPr fontId="1" type="noConversion"/>
  </si>
  <si>
    <t>土龙弟弟</t>
    <phoneticPr fontId="1" type="noConversion"/>
  </si>
  <si>
    <t>壶壶</t>
    <phoneticPr fontId="1" type="noConversion"/>
  </si>
  <si>
    <t>虫+岩石</t>
    <phoneticPr fontId="1" type="noConversion"/>
  </si>
  <si>
    <t>树才怪</t>
    <phoneticPr fontId="1" type="noConversion"/>
  </si>
  <si>
    <t>虚晃一招</t>
    <phoneticPr fontId="1" type="noConversion"/>
  </si>
  <si>
    <t>通关   剧情   阿蜜 （钢系）</t>
    <phoneticPr fontId="1" type="noConversion"/>
  </si>
  <si>
    <t>飞行、虫、火、冰</t>
    <phoneticPr fontId="1" type="noConversion"/>
  </si>
  <si>
    <t>飞行、虫、幽灵、火、超、冰</t>
    <phoneticPr fontId="1" type="noConversion"/>
  </si>
  <si>
    <t>岩石、钢、水</t>
    <phoneticPr fontId="1" type="noConversion"/>
  </si>
  <si>
    <t>31、32、35、37、40</t>
    <phoneticPr fontId="1" type="noConversion"/>
  </si>
  <si>
    <t>30、37、40</t>
    <phoneticPr fontId="1" type="noConversion"/>
  </si>
  <si>
    <t>41号道路</t>
  </si>
  <si>
    <t>42号道路</t>
  </si>
  <si>
    <t>通关   剧情   柳伯 （冰系）</t>
    <phoneticPr fontId="1" type="noConversion"/>
  </si>
  <si>
    <t>梦妖</t>
    <phoneticPr fontId="1" type="noConversion"/>
  </si>
  <si>
    <t>未知图腾</t>
    <phoneticPr fontId="1" type="noConversion"/>
  </si>
  <si>
    <t>Lv64~69</t>
    <phoneticPr fontId="1" type="noConversion"/>
  </si>
  <si>
    <t>Lv66~71</t>
    <phoneticPr fontId="1" type="noConversion"/>
  </si>
  <si>
    <t>影子球</t>
    <phoneticPr fontId="1" type="noConversion"/>
  </si>
  <si>
    <t>43号道路</t>
  </si>
  <si>
    <t>44号道路</t>
  </si>
  <si>
    <t>通关   剧情   小椿 （龙系）</t>
    <phoneticPr fontId="1" type="noConversion"/>
  </si>
  <si>
    <t>Lv68~73</t>
    <phoneticPr fontId="1" type="noConversion"/>
  </si>
  <si>
    <t>Lv70~75</t>
    <phoneticPr fontId="1" type="noConversion"/>
  </si>
  <si>
    <t>麒麟奇</t>
    <phoneticPr fontId="1" type="noConversion"/>
  </si>
  <si>
    <t>果然翁</t>
    <phoneticPr fontId="1" type="noConversion"/>
  </si>
  <si>
    <t>一般+超能</t>
    <phoneticPr fontId="1" type="noConversion"/>
  </si>
  <si>
    <t>太阳珊瑚</t>
    <phoneticPr fontId="1" type="noConversion"/>
  </si>
  <si>
    <t>千针鱼</t>
    <phoneticPr fontId="1" type="noConversion"/>
  </si>
  <si>
    <t>水+岩石</t>
    <phoneticPr fontId="1" type="noConversion"/>
  </si>
  <si>
    <t>虫、恶</t>
    <phoneticPr fontId="1" type="noConversion"/>
  </si>
  <si>
    <t>飞行、地面、岩石、虫、火、冰</t>
    <phoneticPr fontId="1" type="noConversion"/>
  </si>
  <si>
    <t>31、35、41、42、43</t>
    <phoneticPr fontId="1" type="noConversion"/>
  </si>
  <si>
    <t>36、43</t>
    <phoneticPr fontId="1" type="noConversion"/>
  </si>
  <si>
    <t>45号道路</t>
  </si>
  <si>
    <t>46号道路</t>
  </si>
  <si>
    <t>熊宝宝</t>
    <phoneticPr fontId="1" type="noConversion"/>
  </si>
  <si>
    <t>Lv74~79</t>
    <phoneticPr fontId="1" type="noConversion"/>
  </si>
  <si>
    <t>Lv72~77</t>
    <phoneticPr fontId="1" type="noConversion"/>
  </si>
  <si>
    <t>小小象</t>
    <phoneticPr fontId="1" type="noConversion"/>
  </si>
  <si>
    <t>阳阳玛</t>
    <phoneticPr fontId="1" type="noConversion"/>
  </si>
  <si>
    <t>天蝎</t>
    <phoneticPr fontId="1" type="noConversion"/>
  </si>
  <si>
    <t>横冲直撞</t>
    <phoneticPr fontId="1" type="noConversion"/>
  </si>
  <si>
    <t>地面+飞行</t>
    <phoneticPr fontId="1" type="noConversion"/>
  </si>
  <si>
    <t>格斗、幽灵、水、草、超能、冰</t>
    <phoneticPr fontId="1" type="noConversion"/>
  </si>
  <si>
    <t>格斗、飞行、虫、幽灵、火、草、超能、冰</t>
    <phoneticPr fontId="1" type="noConversion"/>
  </si>
  <si>
    <t>34、45</t>
    <phoneticPr fontId="1" type="noConversion"/>
  </si>
  <si>
    <t>32、35、45</t>
    <phoneticPr fontId="1" type="noConversion"/>
  </si>
  <si>
    <t>44、45</t>
    <phoneticPr fontId="1" type="noConversion"/>
  </si>
  <si>
    <t>通关   剧情   一树 （超能）</t>
    <phoneticPr fontId="1" type="noConversion"/>
  </si>
  <si>
    <t>47号道路</t>
  </si>
  <si>
    <t>48号道路</t>
  </si>
  <si>
    <t>惊角鹿</t>
    <phoneticPr fontId="1" type="noConversion"/>
  </si>
  <si>
    <t>图图犬</t>
    <phoneticPr fontId="1" type="noConversion"/>
  </si>
  <si>
    <t>信使鸟</t>
    <phoneticPr fontId="1" type="noConversion"/>
  </si>
  <si>
    <t>小山猪</t>
    <phoneticPr fontId="1" type="noConversion"/>
  </si>
  <si>
    <t>Lv76~81</t>
    <phoneticPr fontId="1" type="noConversion"/>
  </si>
  <si>
    <t>Lv78~83</t>
    <phoneticPr fontId="1" type="noConversion"/>
  </si>
  <si>
    <t>冰+地面</t>
    <phoneticPr fontId="1" type="noConversion"/>
  </si>
  <si>
    <t>冰冻之风</t>
    <phoneticPr fontId="1" type="noConversion"/>
  </si>
  <si>
    <t>飞行、毒、地面、岩石、钢、火、草、电、龙</t>
    <phoneticPr fontId="1" type="noConversion"/>
  </si>
  <si>
    <t>39、45、47</t>
    <phoneticPr fontId="1" type="noConversion"/>
  </si>
  <si>
    <t>30、31、33、35、45、47</t>
    <phoneticPr fontId="1" type="noConversion"/>
  </si>
  <si>
    <t>31、40、45、46、48</t>
    <phoneticPr fontId="1" type="noConversion"/>
  </si>
  <si>
    <t>铃铛塔</t>
    <phoneticPr fontId="1" type="noConversion"/>
  </si>
  <si>
    <t>水君</t>
    <phoneticPr fontId="1" type="noConversion"/>
  </si>
  <si>
    <t>冲浪</t>
    <phoneticPr fontId="1" type="noConversion"/>
  </si>
  <si>
    <t>咬住</t>
    <phoneticPr fontId="1" type="noConversion"/>
  </si>
  <si>
    <t>祈雨</t>
    <phoneticPr fontId="1" type="noConversion"/>
  </si>
  <si>
    <t>低概率遇到</t>
    <phoneticPr fontId="1" type="noConversion"/>
  </si>
  <si>
    <t>熔岩虫</t>
    <phoneticPr fontId="1" type="noConversion"/>
  </si>
  <si>
    <t>巴尔郎</t>
    <phoneticPr fontId="1" type="noConversion"/>
  </si>
  <si>
    <t>戴鲁比</t>
    <phoneticPr fontId="1" type="noConversion"/>
  </si>
  <si>
    <t>狃拉</t>
    <phoneticPr fontId="1" type="noConversion"/>
  </si>
  <si>
    <t>火</t>
    <phoneticPr fontId="1" type="noConversion"/>
  </si>
  <si>
    <t>喷射火焰</t>
    <phoneticPr fontId="1" type="noConversion"/>
  </si>
  <si>
    <t>原始之力</t>
    <phoneticPr fontId="1" type="noConversion"/>
  </si>
  <si>
    <t>山崩地裂</t>
    <phoneticPr fontId="1" type="noConversion"/>
  </si>
  <si>
    <t>格斗</t>
    <phoneticPr fontId="1" type="noConversion"/>
  </si>
  <si>
    <t>岩石粉碎</t>
    <phoneticPr fontId="1" type="noConversion"/>
  </si>
  <si>
    <t>冲击</t>
    <phoneticPr fontId="1" type="noConversion"/>
  </si>
  <si>
    <t>恶+火</t>
    <phoneticPr fontId="1" type="noConversion"/>
  </si>
  <si>
    <t>咬碎</t>
    <phoneticPr fontId="1" type="noConversion"/>
  </si>
  <si>
    <t>恶+冰</t>
    <phoneticPr fontId="1" type="noConversion"/>
  </si>
  <si>
    <t>虚晃一招</t>
    <phoneticPr fontId="1" type="noConversion"/>
  </si>
  <si>
    <t>合金爪</t>
    <phoneticPr fontId="1" type="noConversion"/>
  </si>
  <si>
    <t>劈开</t>
    <phoneticPr fontId="1" type="noConversion"/>
  </si>
  <si>
    <t>概率感人</t>
    <phoneticPr fontId="1" type="noConversion"/>
  </si>
  <si>
    <t>凤王</t>
    <phoneticPr fontId="1" type="noConversion"/>
  </si>
  <si>
    <t>自我复原</t>
    <phoneticPr fontId="1" type="noConversion"/>
  </si>
  <si>
    <t>圣之火</t>
    <phoneticPr fontId="1" type="noConversion"/>
  </si>
  <si>
    <t>地震</t>
    <phoneticPr fontId="1" type="noConversion"/>
  </si>
  <si>
    <t>钢翼</t>
    <phoneticPr fontId="1" type="noConversion"/>
  </si>
  <si>
    <t>飞行、岩石、虫、幽灵、钢、火、草、超能、冰、妖精</t>
    <phoneticPr fontId="1" type="noConversion"/>
  </si>
  <si>
    <t>格斗、地面、水</t>
    <phoneticPr fontId="1" type="noConversion"/>
  </si>
  <si>
    <t>Lv80</t>
  </si>
  <si>
    <t>Lv80</t>
    <phoneticPr fontId="1" type="noConversion"/>
  </si>
  <si>
    <t>漩涡列岛</t>
    <phoneticPr fontId="1" type="noConversion"/>
  </si>
  <si>
    <t>通关   剧情   梨花 （恶系）</t>
    <phoneticPr fontId="1" type="noConversion"/>
  </si>
  <si>
    <t>巨翅飞鱼</t>
    <phoneticPr fontId="1" type="noConversion"/>
  </si>
  <si>
    <t>盔甲鸟</t>
    <phoneticPr fontId="1" type="noConversion"/>
  </si>
  <si>
    <t>黑暗鸦</t>
    <phoneticPr fontId="1" type="noConversion"/>
  </si>
  <si>
    <t>炎帝</t>
    <phoneticPr fontId="1" type="noConversion"/>
  </si>
  <si>
    <t>洛奇亚</t>
    <phoneticPr fontId="1" type="noConversion"/>
  </si>
  <si>
    <t>空气爆炸</t>
    <phoneticPr fontId="1" type="noConversion"/>
  </si>
  <si>
    <t>水+飞行</t>
    <phoneticPr fontId="1" type="noConversion"/>
  </si>
  <si>
    <t>钢+飞行</t>
    <phoneticPr fontId="1" type="noConversion"/>
  </si>
  <si>
    <t>恶+飞行</t>
    <phoneticPr fontId="1" type="noConversion"/>
  </si>
  <si>
    <t>飞翔</t>
    <phoneticPr fontId="1" type="noConversion"/>
  </si>
  <si>
    <t>格斗、飞行、地面、岩石、虫、幽灵、火、草、超能、冰、龙、妖精</t>
    <phoneticPr fontId="1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</si>
</sst>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20"/>
      <color theme="1"/>
      <name val="宋体"/>
      <family val="3"/>
      <charset val="134"/>
      <scheme val="minor"/>
    </font>
    <font>
      <sz val="11"/>
      <color theme="0"/>
      <name val="宋体"/>
      <family val="2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3" borderId="1" xfId="0" applyFill="1" applyBorder="1">
      <alignment vertical="center"/>
    </xf>
    <xf numFmtId="0" fontId="0" fillId="2" borderId="1" xfId="0" applyFill="1" applyBorder="1">
      <alignment vertical="center"/>
    </xf>
    <xf numFmtId="0" fontId="0" fillId="4" borderId="1" xfId="0" applyFill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2" borderId="1" xfId="0" applyFont="1" applyFill="1" applyBorder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6" xfId="0" applyBorder="1">
      <alignment vertical="center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FF99FF"/>
      <color rgb="FF996600"/>
      <color rgb="FF61BDDD"/>
      <color rgb="FFA7E8FF"/>
      <color rgb="FFFF3399"/>
      <color rgb="FFFFCC66"/>
      <color rgb="FFC0C0C0"/>
      <color rgb="FF666699"/>
      <color rgb="FF99CC00"/>
      <color rgb="FFFF993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8"/>
  <sheetViews>
    <sheetView workbookViewId="0"/>
  </sheetViews>
  <sheetFormatPr defaultRowHeight="14.4"/>
  <cols>
    <col min="1" max="1" width="11.6640625" style="3" customWidth="1"/>
    <col min="2" max="3" width="8.88671875" style="3" customWidth="1"/>
    <col min="4" max="4" width="10.44140625" style="3" customWidth="1"/>
    <col min="5" max="8" width="11.77734375" style="3" customWidth="1"/>
    <col min="9" max="9" width="15.77734375" style="15" customWidth="1"/>
    <col min="10" max="10" width="20.77734375" style="15" customWidth="1"/>
    <col min="11" max="11" width="8.88671875" style="15" customWidth="1"/>
    <col min="13" max="13" width="20.77734375" style="26" customWidth="1"/>
    <col min="14" max="14" width="15.77734375" customWidth="1"/>
  </cols>
  <sheetData>
    <row r="1" spans="1:14" ht="22.2" customHeight="1">
      <c r="A1" s="1" t="s">
        <v>0</v>
      </c>
      <c r="B1" s="1" t="s">
        <v>1</v>
      </c>
      <c r="C1" s="1" t="s">
        <v>2</v>
      </c>
      <c r="D1" s="1" t="s">
        <v>131</v>
      </c>
      <c r="E1" s="1" t="s">
        <v>3</v>
      </c>
      <c r="F1" s="1" t="s">
        <v>4</v>
      </c>
      <c r="G1" s="1" t="s">
        <v>5</v>
      </c>
      <c r="H1" s="1" t="s">
        <v>6</v>
      </c>
      <c r="I1" s="20" t="s">
        <v>130</v>
      </c>
      <c r="J1" s="20" t="s">
        <v>132</v>
      </c>
      <c r="K1" s="14" t="s">
        <v>97</v>
      </c>
      <c r="L1" s="5"/>
      <c r="M1" s="22" t="s">
        <v>265</v>
      </c>
      <c r="N1" s="4" t="s">
        <v>209</v>
      </c>
    </row>
    <row r="2" spans="1:14" ht="22.2" customHeight="1">
      <c r="A2" s="1" t="s">
        <v>7</v>
      </c>
      <c r="B2" s="1" t="s">
        <v>19</v>
      </c>
      <c r="C2" s="1" t="s">
        <v>43</v>
      </c>
      <c r="D2" s="1" t="s">
        <v>102</v>
      </c>
      <c r="E2" s="1" t="s">
        <v>54</v>
      </c>
      <c r="F2" s="2"/>
      <c r="G2" s="2"/>
      <c r="H2" s="2"/>
      <c r="I2" s="18" t="s">
        <v>107</v>
      </c>
      <c r="J2" s="19"/>
      <c r="K2" s="41" t="s">
        <v>98</v>
      </c>
      <c r="L2" s="49" t="s">
        <v>102</v>
      </c>
      <c r="M2" s="57"/>
      <c r="N2" s="49">
        <f>COUNTIF(I:I,"*一般*")</f>
        <v>0</v>
      </c>
    </row>
    <row r="3" spans="1:14" ht="22.2" customHeight="1">
      <c r="A3" s="49" t="s">
        <v>8</v>
      </c>
      <c r="B3" s="1" t="s">
        <v>20</v>
      </c>
      <c r="C3" s="1" t="s">
        <v>43</v>
      </c>
      <c r="D3" s="1" t="s">
        <v>103</v>
      </c>
      <c r="E3" s="1" t="s">
        <v>54</v>
      </c>
      <c r="F3" s="1" t="s">
        <v>55</v>
      </c>
      <c r="G3" s="2"/>
      <c r="H3" s="2"/>
      <c r="I3" s="41" t="s">
        <v>185</v>
      </c>
      <c r="J3" s="41" t="s">
        <v>188</v>
      </c>
      <c r="K3" s="41"/>
      <c r="L3" s="50"/>
      <c r="M3" s="58"/>
      <c r="N3" s="50"/>
    </row>
    <row r="4" spans="1:14" ht="22.2" customHeight="1">
      <c r="A4" s="50"/>
      <c r="B4" s="1" t="s">
        <v>21</v>
      </c>
      <c r="C4" s="1" t="s">
        <v>42</v>
      </c>
      <c r="D4" s="1" t="s">
        <v>104</v>
      </c>
      <c r="E4" s="1" t="s">
        <v>56</v>
      </c>
      <c r="F4" s="1" t="s">
        <v>55</v>
      </c>
      <c r="G4" s="2"/>
      <c r="H4" s="2"/>
      <c r="I4" s="41"/>
      <c r="J4" s="41"/>
      <c r="K4" s="41"/>
      <c r="L4" s="49" t="s">
        <v>107</v>
      </c>
      <c r="M4" s="55" t="s">
        <v>425</v>
      </c>
      <c r="N4" s="49">
        <f>COUNTIF(I:I,"*格斗*")</f>
        <v>4</v>
      </c>
    </row>
    <row r="5" spans="1:14" ht="22.2" customHeight="1">
      <c r="A5" s="49" t="s">
        <v>524</v>
      </c>
      <c r="B5" s="1" t="s">
        <v>19</v>
      </c>
      <c r="C5" s="1" t="s">
        <v>44</v>
      </c>
      <c r="D5" s="1" t="s">
        <v>105</v>
      </c>
      <c r="E5" s="1" t="s">
        <v>57</v>
      </c>
      <c r="F5" s="2"/>
      <c r="G5" s="2"/>
      <c r="H5" s="2"/>
      <c r="I5" s="41" t="s">
        <v>133</v>
      </c>
      <c r="J5" s="41" t="s">
        <v>189</v>
      </c>
      <c r="K5" s="41"/>
      <c r="L5" s="50"/>
      <c r="M5" s="56"/>
      <c r="N5" s="50"/>
    </row>
    <row r="6" spans="1:14" ht="22.2" customHeight="1">
      <c r="A6" s="50"/>
      <c r="B6" s="1" t="s">
        <v>22</v>
      </c>
      <c r="C6" s="1" t="s">
        <v>44</v>
      </c>
      <c r="D6" s="1" t="s">
        <v>106</v>
      </c>
      <c r="E6" s="1" t="s">
        <v>58</v>
      </c>
      <c r="F6" s="1" t="s">
        <v>57</v>
      </c>
      <c r="G6" s="2"/>
      <c r="H6" s="2"/>
      <c r="I6" s="41"/>
      <c r="J6" s="41"/>
      <c r="K6" s="41"/>
      <c r="L6" s="49" t="s">
        <v>121</v>
      </c>
      <c r="M6" s="55" t="s">
        <v>522</v>
      </c>
      <c r="N6" s="49">
        <f>COUNTIF(I:I,"*飞行*")</f>
        <v>10</v>
      </c>
    </row>
    <row r="7" spans="1:14" ht="22.2" customHeight="1">
      <c r="A7" s="49" t="s">
        <v>9</v>
      </c>
      <c r="B7" s="1" t="s">
        <v>23</v>
      </c>
      <c r="C7" s="1" t="s">
        <v>45</v>
      </c>
      <c r="D7" s="1" t="s">
        <v>107</v>
      </c>
      <c r="E7" s="1" t="s">
        <v>59</v>
      </c>
      <c r="F7" s="1" t="s">
        <v>60</v>
      </c>
      <c r="G7" s="1" t="s">
        <v>61</v>
      </c>
      <c r="H7" s="1" t="s">
        <v>62</v>
      </c>
      <c r="I7" s="41" t="s">
        <v>264</v>
      </c>
      <c r="J7" s="41" t="s">
        <v>190</v>
      </c>
      <c r="K7" s="41"/>
      <c r="L7" s="50"/>
      <c r="M7" s="56"/>
      <c r="N7" s="50"/>
    </row>
    <row r="8" spans="1:14" ht="22.2" customHeight="1">
      <c r="A8" s="50"/>
      <c r="B8" s="1" t="s">
        <v>24</v>
      </c>
      <c r="C8" s="1" t="s">
        <v>45</v>
      </c>
      <c r="D8" s="1" t="s">
        <v>108</v>
      </c>
      <c r="E8" s="1" t="s">
        <v>63</v>
      </c>
      <c r="F8" s="1" t="s">
        <v>64</v>
      </c>
      <c r="G8" s="1" t="s">
        <v>58</v>
      </c>
      <c r="H8" s="1" t="s">
        <v>65</v>
      </c>
      <c r="I8" s="41"/>
      <c r="J8" s="41"/>
      <c r="K8" s="41"/>
      <c r="L8" s="49" t="s">
        <v>544</v>
      </c>
      <c r="M8" s="55" t="s">
        <v>567</v>
      </c>
      <c r="N8" s="49">
        <f>COUNTIF(I:I,"*毒*")</f>
        <v>3</v>
      </c>
    </row>
    <row r="9" spans="1:14" ht="22.2" customHeight="1">
      <c r="A9" s="49" t="s">
        <v>10</v>
      </c>
      <c r="B9" s="1" t="s">
        <v>25</v>
      </c>
      <c r="C9" s="1" t="s">
        <v>46</v>
      </c>
      <c r="D9" s="1" t="s">
        <v>109</v>
      </c>
      <c r="E9" s="1" t="s">
        <v>66</v>
      </c>
      <c r="F9" s="1" t="s">
        <v>67</v>
      </c>
      <c r="G9" s="1" t="s">
        <v>68</v>
      </c>
      <c r="H9" s="1" t="s">
        <v>69</v>
      </c>
      <c r="I9" s="41" t="s">
        <v>203</v>
      </c>
      <c r="J9" s="41" t="s">
        <v>191</v>
      </c>
      <c r="K9" s="40" t="s">
        <v>494</v>
      </c>
      <c r="L9" s="50"/>
      <c r="M9" s="56"/>
      <c r="N9" s="50"/>
    </row>
    <row r="10" spans="1:14" ht="22.2" customHeight="1">
      <c r="A10" s="50"/>
      <c r="B10" s="1" t="s">
        <v>26</v>
      </c>
      <c r="C10" s="1" t="s">
        <v>46</v>
      </c>
      <c r="D10" s="1" t="s">
        <v>110</v>
      </c>
      <c r="E10" s="1" t="s">
        <v>70</v>
      </c>
      <c r="F10" s="1" t="s">
        <v>71</v>
      </c>
      <c r="G10" s="1" t="s">
        <v>72</v>
      </c>
      <c r="H10" s="1" t="s">
        <v>73</v>
      </c>
      <c r="I10" s="41"/>
      <c r="J10" s="41"/>
      <c r="K10" s="40"/>
      <c r="L10" s="49" t="s">
        <v>545</v>
      </c>
      <c r="M10" s="55" t="s">
        <v>566</v>
      </c>
      <c r="N10" s="49">
        <f>COUNTIF(I:I,"*地面*")</f>
        <v>9</v>
      </c>
    </row>
    <row r="11" spans="1:14" ht="22.2" customHeight="1">
      <c r="A11" s="49" t="s">
        <v>11</v>
      </c>
      <c r="B11" s="1" t="s">
        <v>27</v>
      </c>
      <c r="C11" s="1" t="s">
        <v>47</v>
      </c>
      <c r="D11" s="1" t="s">
        <v>111</v>
      </c>
      <c r="E11" s="1" t="s">
        <v>74</v>
      </c>
      <c r="F11" s="1" t="s">
        <v>56</v>
      </c>
      <c r="G11" s="1" t="s">
        <v>75</v>
      </c>
      <c r="H11" s="1" t="s">
        <v>76</v>
      </c>
      <c r="I11" s="41" t="s">
        <v>186</v>
      </c>
      <c r="J11" s="41" t="s">
        <v>192</v>
      </c>
      <c r="K11" s="40"/>
      <c r="L11" s="50"/>
      <c r="M11" s="56"/>
      <c r="N11" s="50"/>
    </row>
    <row r="12" spans="1:14" ht="22.2" customHeight="1">
      <c r="A12" s="50"/>
      <c r="B12" s="1" t="s">
        <v>28</v>
      </c>
      <c r="C12" s="1" t="s">
        <v>47</v>
      </c>
      <c r="D12" s="1" t="s">
        <v>112</v>
      </c>
      <c r="E12" s="1" t="s">
        <v>71</v>
      </c>
      <c r="F12" s="1" t="s">
        <v>72</v>
      </c>
      <c r="G12" s="1" t="s">
        <v>77</v>
      </c>
      <c r="H12" s="1" t="s">
        <v>73</v>
      </c>
      <c r="I12" s="41"/>
      <c r="J12" s="41"/>
      <c r="K12" s="40"/>
      <c r="L12" s="49" t="s">
        <v>546</v>
      </c>
      <c r="M12" s="55" t="s">
        <v>565</v>
      </c>
      <c r="N12" s="49">
        <f>COUNTIF(I:I,"*岩石*")</f>
        <v>6</v>
      </c>
    </row>
    <row r="13" spans="1:14" ht="22.2" customHeight="1">
      <c r="A13" s="49" t="s">
        <v>12</v>
      </c>
      <c r="B13" s="1" t="s">
        <v>29</v>
      </c>
      <c r="C13" s="1" t="s">
        <v>48</v>
      </c>
      <c r="D13" s="1" t="s">
        <v>113</v>
      </c>
      <c r="E13" s="1" t="s">
        <v>78</v>
      </c>
      <c r="F13" s="1" t="s">
        <v>79</v>
      </c>
      <c r="G13" s="1" t="s">
        <v>68</v>
      </c>
      <c r="H13" s="1" t="s">
        <v>80</v>
      </c>
      <c r="I13" s="41" t="s">
        <v>111</v>
      </c>
      <c r="J13" s="41" t="s">
        <v>193</v>
      </c>
      <c r="K13" s="40"/>
      <c r="L13" s="50"/>
      <c r="M13" s="56"/>
      <c r="N13" s="50"/>
    </row>
    <row r="14" spans="1:14" ht="22.2" customHeight="1">
      <c r="A14" s="50"/>
      <c r="B14" s="1" t="s">
        <v>30</v>
      </c>
      <c r="C14" s="1" t="s">
        <v>48</v>
      </c>
      <c r="D14" s="1" t="s">
        <v>114</v>
      </c>
      <c r="E14" s="1" t="s">
        <v>56</v>
      </c>
      <c r="F14" s="1" t="s">
        <v>64</v>
      </c>
      <c r="G14" s="1" t="s">
        <v>81</v>
      </c>
      <c r="H14" s="1" t="s">
        <v>69</v>
      </c>
      <c r="I14" s="41"/>
      <c r="J14" s="41"/>
      <c r="K14" s="40"/>
      <c r="L14" s="49" t="s">
        <v>547</v>
      </c>
      <c r="M14" s="55" t="s">
        <v>394</v>
      </c>
      <c r="N14" s="49">
        <f>COUNTIF(I:I,"*虫*")</f>
        <v>2</v>
      </c>
    </row>
    <row r="15" spans="1:14" ht="22.2" customHeight="1">
      <c r="A15" s="49" t="s">
        <v>13</v>
      </c>
      <c r="B15" s="1" t="s">
        <v>31</v>
      </c>
      <c r="C15" s="1" t="s">
        <v>49</v>
      </c>
      <c r="D15" s="1" t="s">
        <v>115</v>
      </c>
      <c r="E15" s="1" t="s">
        <v>82</v>
      </c>
      <c r="F15" s="1" t="s">
        <v>83</v>
      </c>
      <c r="G15" s="1" t="s">
        <v>68</v>
      </c>
      <c r="H15" s="1" t="s">
        <v>84</v>
      </c>
      <c r="I15" s="41" t="s">
        <v>194</v>
      </c>
      <c r="J15" s="42"/>
      <c r="K15" s="40" t="s">
        <v>495</v>
      </c>
      <c r="L15" s="50"/>
      <c r="M15" s="56"/>
      <c r="N15" s="50"/>
    </row>
    <row r="16" spans="1:14" ht="22.2" customHeight="1">
      <c r="A16" s="50"/>
      <c r="B16" s="1" t="s">
        <v>32</v>
      </c>
      <c r="C16" s="1" t="s">
        <v>49</v>
      </c>
      <c r="D16" s="1" t="s">
        <v>111</v>
      </c>
      <c r="E16" s="1" t="s">
        <v>74</v>
      </c>
      <c r="F16" s="1" t="s">
        <v>68</v>
      </c>
      <c r="G16" s="1" t="s">
        <v>75</v>
      </c>
      <c r="H16" s="1" t="s">
        <v>76</v>
      </c>
      <c r="I16" s="41"/>
      <c r="J16" s="42"/>
      <c r="K16" s="40"/>
      <c r="L16" s="49" t="s">
        <v>548</v>
      </c>
      <c r="M16" s="55" t="s">
        <v>564</v>
      </c>
      <c r="N16" s="49">
        <f>COUNTIF(I:I,"*幽灵*")</f>
        <v>7</v>
      </c>
    </row>
    <row r="17" spans="1:14" ht="22.2" customHeight="1">
      <c r="A17" s="49" t="s">
        <v>14</v>
      </c>
      <c r="B17" s="1" t="s">
        <v>33</v>
      </c>
      <c r="C17" s="1" t="s">
        <v>50</v>
      </c>
      <c r="D17" s="1" t="s">
        <v>114</v>
      </c>
      <c r="E17" s="1" t="s">
        <v>56</v>
      </c>
      <c r="F17" s="1" t="s">
        <v>85</v>
      </c>
      <c r="G17" s="1" t="s">
        <v>69</v>
      </c>
      <c r="H17" s="1" t="s">
        <v>57</v>
      </c>
      <c r="I17" s="41" t="s">
        <v>134</v>
      </c>
      <c r="J17" s="41" t="s">
        <v>195</v>
      </c>
      <c r="K17" s="40"/>
      <c r="L17" s="50"/>
      <c r="M17" s="56"/>
      <c r="N17" s="50"/>
    </row>
    <row r="18" spans="1:14" ht="22.2" customHeight="1">
      <c r="A18" s="50"/>
      <c r="B18" s="1" t="s">
        <v>34</v>
      </c>
      <c r="C18" s="1" t="s">
        <v>50</v>
      </c>
      <c r="D18" s="1" t="s">
        <v>114</v>
      </c>
      <c r="E18" s="1" t="s">
        <v>56</v>
      </c>
      <c r="F18" s="1" t="s">
        <v>85</v>
      </c>
      <c r="G18" s="1" t="s">
        <v>68</v>
      </c>
      <c r="H18" s="1" t="s">
        <v>57</v>
      </c>
      <c r="I18" s="41"/>
      <c r="J18" s="41"/>
      <c r="K18" s="40"/>
      <c r="L18" s="49" t="s">
        <v>549</v>
      </c>
      <c r="M18" s="55" t="s">
        <v>563</v>
      </c>
      <c r="N18" s="49">
        <f>COUNTIF(I:I,"*钢*")</f>
        <v>4</v>
      </c>
    </row>
    <row r="19" spans="1:14" ht="22.2" customHeight="1">
      <c r="A19" s="49" t="s">
        <v>15</v>
      </c>
      <c r="B19" s="1" t="s">
        <v>35</v>
      </c>
      <c r="C19" s="1" t="s">
        <v>51</v>
      </c>
      <c r="D19" s="1" t="s">
        <v>116</v>
      </c>
      <c r="E19" s="1" t="s">
        <v>86</v>
      </c>
      <c r="F19" s="1" t="s">
        <v>80</v>
      </c>
      <c r="G19" s="1" t="s">
        <v>87</v>
      </c>
      <c r="H19" s="1" t="s">
        <v>88</v>
      </c>
      <c r="I19" s="41" t="s">
        <v>135</v>
      </c>
      <c r="J19" s="41" t="s">
        <v>196</v>
      </c>
      <c r="K19" s="40"/>
      <c r="L19" s="50"/>
      <c r="M19" s="56"/>
      <c r="N19" s="50"/>
    </row>
    <row r="20" spans="1:14" ht="22.2" customHeight="1">
      <c r="A20" s="50"/>
      <c r="B20" s="1" t="s">
        <v>31</v>
      </c>
      <c r="C20" s="1" t="s">
        <v>51</v>
      </c>
      <c r="D20" s="1" t="s">
        <v>115</v>
      </c>
      <c r="E20" s="1" t="s">
        <v>82</v>
      </c>
      <c r="F20" s="1" t="s">
        <v>83</v>
      </c>
      <c r="G20" s="1" t="s">
        <v>68</v>
      </c>
      <c r="H20" s="1" t="s">
        <v>84</v>
      </c>
      <c r="I20" s="41"/>
      <c r="J20" s="41"/>
      <c r="K20" s="40"/>
      <c r="L20" s="49" t="s">
        <v>550</v>
      </c>
      <c r="M20" s="55" t="s">
        <v>343</v>
      </c>
      <c r="N20" s="49">
        <f>COUNTIF(I:I,"*火*")</f>
        <v>7</v>
      </c>
    </row>
    <row r="21" spans="1:14" ht="30" customHeight="1">
      <c r="A21" s="3" t="s">
        <v>260</v>
      </c>
      <c r="B21" s="13" t="s">
        <v>32</v>
      </c>
      <c r="C21" s="13" t="s">
        <v>261</v>
      </c>
      <c r="D21" s="13" t="s">
        <v>111</v>
      </c>
      <c r="E21" s="13" t="s">
        <v>74</v>
      </c>
      <c r="F21" s="13" t="s">
        <v>68</v>
      </c>
      <c r="G21" s="13" t="s">
        <v>75</v>
      </c>
      <c r="H21" s="13" t="s">
        <v>76</v>
      </c>
      <c r="I21" s="18" t="s">
        <v>262</v>
      </c>
      <c r="J21" s="18" t="s">
        <v>263</v>
      </c>
      <c r="K21" s="43" t="s">
        <v>496</v>
      </c>
      <c r="L21" s="50"/>
      <c r="M21" s="56"/>
      <c r="N21" s="50"/>
    </row>
    <row r="22" spans="1:14" ht="22.2" customHeight="1">
      <c r="A22" s="49" t="s">
        <v>16</v>
      </c>
      <c r="B22" s="1" t="s">
        <v>36</v>
      </c>
      <c r="C22" s="1" t="s">
        <v>52</v>
      </c>
      <c r="D22" s="1" t="s">
        <v>117</v>
      </c>
      <c r="E22" s="1" t="s">
        <v>82</v>
      </c>
      <c r="F22" s="1" t="s">
        <v>89</v>
      </c>
      <c r="G22" s="1" t="s">
        <v>83</v>
      </c>
      <c r="H22" s="1" t="s">
        <v>84</v>
      </c>
      <c r="I22" s="41" t="s">
        <v>187</v>
      </c>
      <c r="J22" s="41" t="s">
        <v>197</v>
      </c>
      <c r="K22" s="44"/>
      <c r="L22" s="49" t="s">
        <v>551</v>
      </c>
      <c r="M22" s="55" t="s">
        <v>562</v>
      </c>
      <c r="N22" s="49">
        <f>COUNTIF(I:I,"*水*")</f>
        <v>7</v>
      </c>
    </row>
    <row r="23" spans="1:14" ht="22.2" customHeight="1">
      <c r="A23" s="50"/>
      <c r="B23" s="1" t="s">
        <v>37</v>
      </c>
      <c r="C23" s="1" t="s">
        <v>52</v>
      </c>
      <c r="D23" s="1" t="s">
        <v>118</v>
      </c>
      <c r="E23" s="1" t="s">
        <v>63</v>
      </c>
      <c r="F23" s="1" t="s">
        <v>77</v>
      </c>
      <c r="G23" s="1" t="s">
        <v>72</v>
      </c>
      <c r="H23" s="1" t="s">
        <v>76</v>
      </c>
      <c r="I23" s="41"/>
      <c r="J23" s="41"/>
      <c r="K23" s="44"/>
      <c r="L23" s="50"/>
      <c r="M23" s="56"/>
      <c r="N23" s="50"/>
    </row>
    <row r="24" spans="1:14" ht="22.2" customHeight="1">
      <c r="A24" s="49" t="s">
        <v>17</v>
      </c>
      <c r="B24" s="1" t="s">
        <v>38</v>
      </c>
      <c r="C24" s="1" t="s">
        <v>53</v>
      </c>
      <c r="D24" s="1" t="s">
        <v>104</v>
      </c>
      <c r="E24" s="1" t="s">
        <v>90</v>
      </c>
      <c r="F24" s="1" t="s">
        <v>91</v>
      </c>
      <c r="G24" s="1" t="s">
        <v>57</v>
      </c>
      <c r="H24" s="1" t="s">
        <v>63</v>
      </c>
      <c r="I24" s="41" t="s">
        <v>204</v>
      </c>
      <c r="J24" s="41" t="s">
        <v>198</v>
      </c>
      <c r="K24" s="44"/>
      <c r="L24" s="49" t="s">
        <v>552</v>
      </c>
      <c r="M24" s="55" t="s">
        <v>557</v>
      </c>
      <c r="N24" s="49">
        <f>COUNTIF(I:I,"*草*")</f>
        <v>5</v>
      </c>
    </row>
    <row r="25" spans="1:14" ht="22.2" customHeight="1">
      <c r="A25" s="50"/>
      <c r="B25" s="1" t="s">
        <v>39</v>
      </c>
      <c r="C25" s="1" t="s">
        <v>53</v>
      </c>
      <c r="D25" s="1" t="s">
        <v>105</v>
      </c>
      <c r="E25" s="1" t="s">
        <v>74</v>
      </c>
      <c r="F25" s="1" t="s">
        <v>92</v>
      </c>
      <c r="G25" s="1" t="s">
        <v>64</v>
      </c>
      <c r="H25" s="1" t="s">
        <v>76</v>
      </c>
      <c r="I25" s="41"/>
      <c r="J25" s="41"/>
      <c r="K25" s="44"/>
      <c r="L25" s="50"/>
      <c r="M25" s="56"/>
      <c r="N25" s="50"/>
    </row>
    <row r="26" spans="1:14" ht="22.2" customHeight="1">
      <c r="A26" s="49" t="s">
        <v>18</v>
      </c>
      <c r="B26" s="1" t="s">
        <v>40</v>
      </c>
      <c r="C26" s="1" t="s">
        <v>96</v>
      </c>
      <c r="D26" s="1" t="s">
        <v>119</v>
      </c>
      <c r="E26" s="1" t="s">
        <v>90</v>
      </c>
      <c r="F26" s="1" t="s">
        <v>93</v>
      </c>
      <c r="G26" s="1" t="s">
        <v>80</v>
      </c>
      <c r="H26" s="1" t="s">
        <v>76</v>
      </c>
      <c r="I26" s="41" t="s">
        <v>113</v>
      </c>
      <c r="J26" s="41" t="s">
        <v>199</v>
      </c>
      <c r="K26" s="44"/>
      <c r="L26" s="49" t="s">
        <v>553</v>
      </c>
      <c r="M26" s="55" t="s">
        <v>561</v>
      </c>
      <c r="N26" s="49">
        <f>COUNTIF(I:I,"*电*")</f>
        <v>10</v>
      </c>
    </row>
    <row r="27" spans="1:14" ht="22.2" customHeight="1">
      <c r="A27" s="50"/>
      <c r="B27" s="1" t="s">
        <v>41</v>
      </c>
      <c r="C27" s="1" t="s">
        <v>96</v>
      </c>
      <c r="D27" s="1" t="s">
        <v>116</v>
      </c>
      <c r="E27" s="1" t="s">
        <v>86</v>
      </c>
      <c r="F27" s="1" t="s">
        <v>69</v>
      </c>
      <c r="G27" s="1" t="s">
        <v>94</v>
      </c>
      <c r="H27" s="1" t="s">
        <v>95</v>
      </c>
      <c r="I27" s="41"/>
      <c r="J27" s="41"/>
      <c r="K27" s="45"/>
      <c r="L27" s="50"/>
      <c r="M27" s="56"/>
      <c r="N27" s="50"/>
    </row>
    <row r="28" spans="1:14" ht="22.2" customHeight="1">
      <c r="A28" s="49" t="s">
        <v>136</v>
      </c>
      <c r="B28" s="6" t="s">
        <v>137</v>
      </c>
      <c r="C28" s="6" t="s">
        <v>164</v>
      </c>
      <c r="D28" s="6" t="s">
        <v>138</v>
      </c>
      <c r="E28" s="6" t="s">
        <v>139</v>
      </c>
      <c r="F28" s="6" t="s">
        <v>140</v>
      </c>
      <c r="G28" s="6" t="s">
        <v>141</v>
      </c>
      <c r="H28" s="6" t="s">
        <v>142</v>
      </c>
      <c r="I28" s="46" t="s">
        <v>177</v>
      </c>
      <c r="J28" s="46" t="s">
        <v>200</v>
      </c>
      <c r="K28" s="46" t="s">
        <v>497</v>
      </c>
      <c r="L28" s="49" t="s">
        <v>554</v>
      </c>
      <c r="M28" s="55" t="s">
        <v>558</v>
      </c>
      <c r="N28" s="49">
        <f>COUNTIF(I:I,"*超能*")</f>
        <v>8</v>
      </c>
    </row>
    <row r="29" spans="1:14" ht="22.2" customHeight="1">
      <c r="A29" s="50"/>
      <c r="B29" s="6" t="s">
        <v>171</v>
      </c>
      <c r="C29" s="13" t="s">
        <v>164</v>
      </c>
      <c r="D29" s="6" t="s">
        <v>172</v>
      </c>
      <c r="E29" s="6" t="s">
        <v>173</v>
      </c>
      <c r="F29" s="6" t="s">
        <v>174</v>
      </c>
      <c r="G29" s="6" t="s">
        <v>175</v>
      </c>
      <c r="H29" s="6" t="s">
        <v>176</v>
      </c>
      <c r="I29" s="48"/>
      <c r="J29" s="48"/>
      <c r="K29" s="47"/>
      <c r="L29" s="50"/>
      <c r="M29" s="56"/>
      <c r="N29" s="50"/>
    </row>
    <row r="30" spans="1:14" ht="22.2" customHeight="1">
      <c r="A30" s="49" t="s">
        <v>99</v>
      </c>
      <c r="B30" s="6" t="s">
        <v>143</v>
      </c>
      <c r="C30" s="6" t="s">
        <v>165</v>
      </c>
      <c r="D30" s="6" t="s">
        <v>144</v>
      </c>
      <c r="E30" s="6" t="s">
        <v>145</v>
      </c>
      <c r="F30" s="6" t="s">
        <v>146</v>
      </c>
      <c r="G30" s="6" t="s">
        <v>147</v>
      </c>
      <c r="H30" s="6" t="s">
        <v>148</v>
      </c>
      <c r="I30" s="41" t="s">
        <v>449</v>
      </c>
      <c r="J30" s="41" t="s">
        <v>201</v>
      </c>
      <c r="K30" s="47"/>
      <c r="L30" s="49" t="s">
        <v>555</v>
      </c>
      <c r="M30" s="55" t="s">
        <v>559</v>
      </c>
      <c r="N30" s="49">
        <f>COUNTIF(I:I,"*冰*")</f>
        <v>9</v>
      </c>
    </row>
    <row r="31" spans="1:14" ht="22.2" customHeight="1">
      <c r="A31" s="50"/>
      <c r="B31" s="6" t="s">
        <v>149</v>
      </c>
      <c r="C31" s="6" t="s">
        <v>165</v>
      </c>
      <c r="D31" s="6" t="s">
        <v>150</v>
      </c>
      <c r="E31" s="6" t="s">
        <v>151</v>
      </c>
      <c r="F31" s="6" t="s">
        <v>152</v>
      </c>
      <c r="G31" s="6" t="s">
        <v>153</v>
      </c>
      <c r="H31" s="6" t="s">
        <v>154</v>
      </c>
      <c r="I31" s="41"/>
      <c r="J31" s="41"/>
      <c r="K31" s="47"/>
      <c r="L31" s="50"/>
      <c r="M31" s="56"/>
      <c r="N31" s="50"/>
    </row>
    <row r="32" spans="1:14" ht="22.2" customHeight="1">
      <c r="A32" s="49" t="s">
        <v>100</v>
      </c>
      <c r="B32" s="6" t="s">
        <v>155</v>
      </c>
      <c r="C32" s="6" t="s">
        <v>166</v>
      </c>
      <c r="D32" s="6" t="s">
        <v>169</v>
      </c>
      <c r="E32" s="6" t="s">
        <v>180</v>
      </c>
      <c r="F32" s="6" t="s">
        <v>181</v>
      </c>
      <c r="G32" s="11" t="s">
        <v>205</v>
      </c>
      <c r="H32" s="11" t="s">
        <v>206</v>
      </c>
      <c r="I32" s="41" t="s">
        <v>184</v>
      </c>
      <c r="J32" s="41" t="s">
        <v>202</v>
      </c>
      <c r="K32" s="47"/>
      <c r="L32" s="49" t="s">
        <v>556</v>
      </c>
      <c r="M32" s="57"/>
      <c r="N32" s="49">
        <f>COUNTIF(I:I,"*龙*")</f>
        <v>0</v>
      </c>
    </row>
    <row r="33" spans="1:14" ht="22.2" customHeight="1">
      <c r="A33" s="50"/>
      <c r="B33" s="6" t="s">
        <v>156</v>
      </c>
      <c r="C33" s="6" t="s">
        <v>166</v>
      </c>
      <c r="D33" s="6" t="s">
        <v>157</v>
      </c>
      <c r="E33" s="6" t="s">
        <v>158</v>
      </c>
      <c r="F33" s="6" t="s">
        <v>159</v>
      </c>
      <c r="G33" s="6" t="s">
        <v>160</v>
      </c>
      <c r="H33" s="6" t="s">
        <v>161</v>
      </c>
      <c r="I33" s="41"/>
      <c r="J33" s="41"/>
      <c r="K33" s="47"/>
      <c r="L33" s="50"/>
      <c r="M33" s="58"/>
      <c r="N33" s="50"/>
    </row>
    <row r="34" spans="1:14" ht="22.2" customHeight="1">
      <c r="A34" s="49" t="s">
        <v>101</v>
      </c>
      <c r="B34" s="6" t="s">
        <v>162</v>
      </c>
      <c r="C34" s="6" t="s">
        <v>167</v>
      </c>
      <c r="D34" s="6" t="s">
        <v>170</v>
      </c>
      <c r="E34" s="6" t="s">
        <v>182</v>
      </c>
      <c r="F34" s="6" t="s">
        <v>183</v>
      </c>
      <c r="G34" s="11" t="s">
        <v>207</v>
      </c>
      <c r="H34" s="11" t="s">
        <v>208</v>
      </c>
      <c r="I34" s="41" t="s">
        <v>178</v>
      </c>
      <c r="J34" s="41" t="s">
        <v>189</v>
      </c>
      <c r="K34" s="47"/>
      <c r="L34" s="49" t="s">
        <v>128</v>
      </c>
      <c r="M34" s="55" t="s">
        <v>560</v>
      </c>
      <c r="N34" s="49">
        <f>COUNTIF(I:I,"*恶*")</f>
        <v>4</v>
      </c>
    </row>
    <row r="35" spans="1:14" ht="22.2" customHeight="1">
      <c r="A35" s="50"/>
      <c r="B35" s="6" t="s">
        <v>163</v>
      </c>
      <c r="C35" s="6" t="s">
        <v>168</v>
      </c>
      <c r="D35" s="6" t="s">
        <v>170</v>
      </c>
      <c r="E35" s="6" t="s">
        <v>179</v>
      </c>
      <c r="F35" s="12" t="s">
        <v>210</v>
      </c>
      <c r="G35" s="12" t="s">
        <v>67</v>
      </c>
      <c r="H35" s="12" t="s">
        <v>95</v>
      </c>
      <c r="I35" s="41"/>
      <c r="J35" s="41"/>
      <c r="K35" s="48"/>
      <c r="L35" s="50"/>
      <c r="M35" s="56"/>
      <c r="N35" s="50"/>
    </row>
    <row r="36" spans="1:14" ht="22.2" customHeight="1">
      <c r="A36" s="49" t="s">
        <v>523</v>
      </c>
      <c r="B36" s="13" t="s">
        <v>220</v>
      </c>
      <c r="C36" s="13" t="s">
        <v>243</v>
      </c>
      <c r="D36" s="13" t="s">
        <v>221</v>
      </c>
      <c r="E36" s="13" t="s">
        <v>222</v>
      </c>
      <c r="F36" s="13" t="s">
        <v>223</v>
      </c>
      <c r="G36" s="13" t="s">
        <v>224</v>
      </c>
      <c r="H36" s="13" t="s">
        <v>225</v>
      </c>
      <c r="I36" s="41" t="s">
        <v>256</v>
      </c>
      <c r="J36" s="41" t="s">
        <v>255</v>
      </c>
      <c r="K36" s="41" t="s">
        <v>498</v>
      </c>
      <c r="L36" s="49" t="s">
        <v>115</v>
      </c>
      <c r="M36" s="55">
        <v>24</v>
      </c>
      <c r="N36" s="59">
        <f>COUNTIF(I:I,"*妖精*")</f>
        <v>1</v>
      </c>
    </row>
    <row r="37" spans="1:14" ht="22.2" customHeight="1">
      <c r="A37" s="50"/>
      <c r="B37" s="13" t="s">
        <v>226</v>
      </c>
      <c r="C37" s="13" t="s">
        <v>243</v>
      </c>
      <c r="D37" s="13" t="s">
        <v>227</v>
      </c>
      <c r="E37" s="13" t="s">
        <v>228</v>
      </c>
      <c r="F37" s="13" t="s">
        <v>229</v>
      </c>
      <c r="G37" s="13" t="s">
        <v>230</v>
      </c>
      <c r="H37" s="13" t="s">
        <v>231</v>
      </c>
      <c r="I37" s="41"/>
      <c r="J37" s="41"/>
      <c r="K37" s="41"/>
      <c r="L37" s="50"/>
      <c r="M37" s="56"/>
      <c r="N37" s="59"/>
    </row>
    <row r="38" spans="1:14" ht="22.2" customHeight="1">
      <c r="A38" s="49" t="s">
        <v>211</v>
      </c>
      <c r="B38" s="13" t="s">
        <v>232</v>
      </c>
      <c r="C38" s="13" t="s">
        <v>238</v>
      </c>
      <c r="D38" s="13" t="s">
        <v>239</v>
      </c>
      <c r="E38" s="13" t="s">
        <v>233</v>
      </c>
      <c r="F38" s="13" t="s">
        <v>240</v>
      </c>
      <c r="G38" s="13" t="s">
        <v>241</v>
      </c>
      <c r="H38" s="13" t="s">
        <v>242</v>
      </c>
      <c r="I38" s="41" t="s">
        <v>254</v>
      </c>
      <c r="J38" s="41" t="s">
        <v>253</v>
      </c>
      <c r="K38" s="41"/>
      <c r="L38" s="17"/>
    </row>
    <row r="39" spans="1:14" ht="22.2" customHeight="1">
      <c r="A39" s="50"/>
      <c r="B39" s="13" t="s">
        <v>234</v>
      </c>
      <c r="C39" s="13" t="s">
        <v>238</v>
      </c>
      <c r="D39" s="13" t="s">
        <v>235</v>
      </c>
      <c r="E39" s="13" t="s">
        <v>236</v>
      </c>
      <c r="F39" s="13" t="s">
        <v>225</v>
      </c>
      <c r="G39" s="13" t="s">
        <v>230</v>
      </c>
      <c r="H39" s="13" t="s">
        <v>237</v>
      </c>
      <c r="I39" s="41"/>
      <c r="J39" s="41"/>
      <c r="K39" s="41"/>
      <c r="L39" s="17"/>
    </row>
    <row r="40" spans="1:14" ht="22.2" customHeight="1">
      <c r="A40" s="49" t="s">
        <v>212</v>
      </c>
      <c r="B40" s="13" t="s">
        <v>244</v>
      </c>
      <c r="C40" s="13" t="s">
        <v>250</v>
      </c>
      <c r="D40" s="13" t="s">
        <v>245</v>
      </c>
      <c r="E40" s="13" t="s">
        <v>246</v>
      </c>
      <c r="F40" s="13" t="s">
        <v>140</v>
      </c>
      <c r="G40" s="13" t="s">
        <v>72</v>
      </c>
      <c r="H40" s="13" t="s">
        <v>247</v>
      </c>
      <c r="I40" s="41" t="s">
        <v>252</v>
      </c>
      <c r="J40" s="41" t="s">
        <v>251</v>
      </c>
      <c r="K40" s="41"/>
    </row>
    <row r="41" spans="1:14" ht="22.2" customHeight="1">
      <c r="A41" s="50"/>
      <c r="B41" s="13" t="s">
        <v>249</v>
      </c>
      <c r="C41" s="13" t="s">
        <v>250</v>
      </c>
      <c r="D41" s="13" t="s">
        <v>235</v>
      </c>
      <c r="E41" s="13" t="s">
        <v>248</v>
      </c>
      <c r="F41" s="2"/>
      <c r="G41" s="2"/>
      <c r="H41" s="2"/>
      <c r="I41" s="41"/>
      <c r="J41" s="41"/>
      <c r="K41" s="41"/>
    </row>
    <row r="42" spans="1:14" ht="22.2" customHeight="1">
      <c r="A42" s="49" t="s">
        <v>213</v>
      </c>
      <c r="B42" s="13" t="s">
        <v>266</v>
      </c>
      <c r="C42" s="13" t="s">
        <v>309</v>
      </c>
      <c r="D42" s="13" t="s">
        <v>268</v>
      </c>
      <c r="E42" s="13" t="s">
        <v>270</v>
      </c>
      <c r="F42" s="13" t="s">
        <v>271</v>
      </c>
      <c r="G42" s="13" t="s">
        <v>272</v>
      </c>
      <c r="H42" s="13" t="s">
        <v>273</v>
      </c>
      <c r="I42" s="41" t="s">
        <v>300</v>
      </c>
      <c r="J42" s="41" t="s">
        <v>296</v>
      </c>
      <c r="K42" s="41" t="s">
        <v>499</v>
      </c>
    </row>
    <row r="43" spans="1:14" ht="22.2" customHeight="1">
      <c r="A43" s="50"/>
      <c r="B43" s="13" t="s">
        <v>267</v>
      </c>
      <c r="C43" s="13" t="s">
        <v>309</v>
      </c>
      <c r="D43" s="13" t="s">
        <v>269</v>
      </c>
      <c r="E43" s="13" t="s">
        <v>274</v>
      </c>
      <c r="F43" s="13" t="s">
        <v>275</v>
      </c>
      <c r="G43" s="13" t="s">
        <v>276</v>
      </c>
      <c r="H43" s="13" t="s">
        <v>277</v>
      </c>
      <c r="I43" s="41"/>
      <c r="J43" s="41"/>
      <c r="K43" s="41"/>
    </row>
    <row r="44" spans="1:14" ht="22.2" customHeight="1">
      <c r="A44" s="49" t="s">
        <v>214</v>
      </c>
      <c r="B44" s="13" t="s">
        <v>278</v>
      </c>
      <c r="C44" s="13" t="s">
        <v>284</v>
      </c>
      <c r="D44" s="13" t="s">
        <v>269</v>
      </c>
      <c r="E44" s="13" t="s">
        <v>282</v>
      </c>
      <c r="F44" s="2"/>
      <c r="G44" s="2"/>
      <c r="H44" s="2"/>
      <c r="I44" s="41" t="s">
        <v>295</v>
      </c>
      <c r="J44" s="41" t="s">
        <v>297</v>
      </c>
      <c r="K44" s="41"/>
    </row>
    <row r="45" spans="1:14" ht="22.2" customHeight="1">
      <c r="A45" s="50"/>
      <c r="B45" s="13" t="s">
        <v>283</v>
      </c>
      <c r="C45" s="13" t="s">
        <v>284</v>
      </c>
      <c r="D45" s="13" t="s">
        <v>269</v>
      </c>
      <c r="E45" s="13" t="s">
        <v>276</v>
      </c>
      <c r="F45" s="13" t="s">
        <v>279</v>
      </c>
      <c r="G45" s="13" t="s">
        <v>280</v>
      </c>
      <c r="H45" s="13" t="s">
        <v>281</v>
      </c>
      <c r="I45" s="41"/>
      <c r="J45" s="41"/>
      <c r="K45" s="41"/>
    </row>
    <row r="46" spans="1:14" ht="22.2" customHeight="1">
      <c r="A46" s="49" t="s">
        <v>215</v>
      </c>
      <c r="B46" s="13" t="s">
        <v>285</v>
      </c>
      <c r="C46" s="13" t="s">
        <v>294</v>
      </c>
      <c r="D46" s="13" t="s">
        <v>269</v>
      </c>
      <c r="E46" s="13" t="s">
        <v>286</v>
      </c>
      <c r="F46" s="13" t="s">
        <v>287</v>
      </c>
      <c r="G46" s="13" t="s">
        <v>288</v>
      </c>
      <c r="H46" s="13" t="s">
        <v>282</v>
      </c>
      <c r="I46" s="41" t="s">
        <v>299</v>
      </c>
      <c r="J46" s="41" t="s">
        <v>298</v>
      </c>
      <c r="K46" s="41"/>
    </row>
    <row r="47" spans="1:14" ht="22.2" customHeight="1">
      <c r="A47" s="50"/>
      <c r="B47" s="13" t="s">
        <v>289</v>
      </c>
      <c r="C47" s="13" t="s">
        <v>294</v>
      </c>
      <c r="D47" s="13" t="s">
        <v>290</v>
      </c>
      <c r="E47" s="13" t="s">
        <v>291</v>
      </c>
      <c r="F47" s="13" t="s">
        <v>287</v>
      </c>
      <c r="G47" s="13" t="s">
        <v>292</v>
      </c>
      <c r="H47" s="13" t="s">
        <v>293</v>
      </c>
      <c r="I47" s="41"/>
      <c r="J47" s="41"/>
      <c r="K47" s="41"/>
    </row>
    <row r="48" spans="1:14" ht="22.2" customHeight="1">
      <c r="A48" s="49" t="s">
        <v>216</v>
      </c>
      <c r="B48" s="13" t="s">
        <v>301</v>
      </c>
      <c r="C48" s="13" t="s">
        <v>308</v>
      </c>
      <c r="D48" s="13" t="s">
        <v>306</v>
      </c>
      <c r="E48" s="13" t="s">
        <v>302</v>
      </c>
      <c r="F48" s="13" t="s">
        <v>303</v>
      </c>
      <c r="G48" s="13" t="s">
        <v>304</v>
      </c>
      <c r="H48" s="13" t="s">
        <v>305</v>
      </c>
      <c r="I48" s="41" t="s">
        <v>342</v>
      </c>
      <c r="J48" s="41" t="s">
        <v>341</v>
      </c>
      <c r="K48" s="41" t="s">
        <v>500</v>
      </c>
    </row>
    <row r="49" spans="1:11" ht="22.2" customHeight="1">
      <c r="A49" s="50"/>
      <c r="B49" s="13" t="s">
        <v>307</v>
      </c>
      <c r="C49" s="13" t="s">
        <v>308</v>
      </c>
      <c r="D49" s="13" t="s">
        <v>310</v>
      </c>
      <c r="E49" s="13" t="s">
        <v>311</v>
      </c>
      <c r="F49" s="13" t="s">
        <v>312</v>
      </c>
      <c r="G49" s="13" t="s">
        <v>313</v>
      </c>
      <c r="H49" s="13" t="s">
        <v>314</v>
      </c>
      <c r="I49" s="41"/>
      <c r="J49" s="41"/>
      <c r="K49" s="41"/>
    </row>
    <row r="50" spans="1:11" ht="22.2" customHeight="1">
      <c r="A50" s="49" t="s">
        <v>217</v>
      </c>
      <c r="B50" s="13" t="s">
        <v>315</v>
      </c>
      <c r="C50" s="13" t="s">
        <v>335</v>
      </c>
      <c r="D50" s="13" t="s">
        <v>320</v>
      </c>
      <c r="E50" s="13" t="s">
        <v>316</v>
      </c>
      <c r="F50" s="13" t="s">
        <v>317</v>
      </c>
      <c r="G50" s="13" t="s">
        <v>318</v>
      </c>
      <c r="H50" s="13" t="s">
        <v>319</v>
      </c>
      <c r="I50" s="41" t="s">
        <v>344</v>
      </c>
      <c r="J50" s="41" t="s">
        <v>340</v>
      </c>
      <c r="K50" s="41"/>
    </row>
    <row r="51" spans="1:11" ht="22.2" customHeight="1">
      <c r="A51" s="50"/>
      <c r="B51" s="13" t="s">
        <v>321</v>
      </c>
      <c r="C51" s="13" t="s">
        <v>335</v>
      </c>
      <c r="D51" s="13" t="s">
        <v>320</v>
      </c>
      <c r="E51" s="13" t="s">
        <v>314</v>
      </c>
      <c r="F51" s="13" t="s">
        <v>322</v>
      </c>
      <c r="G51" s="13" t="s">
        <v>323</v>
      </c>
      <c r="H51" s="13" t="s">
        <v>324</v>
      </c>
      <c r="I51" s="41"/>
      <c r="J51" s="41"/>
      <c r="K51" s="41"/>
    </row>
    <row r="52" spans="1:11" ht="22.2" customHeight="1">
      <c r="A52" s="49" t="s">
        <v>218</v>
      </c>
      <c r="B52" s="13" t="s">
        <v>325</v>
      </c>
      <c r="C52" s="13" t="s">
        <v>336</v>
      </c>
      <c r="D52" s="13" t="s">
        <v>331</v>
      </c>
      <c r="E52" s="13" t="s">
        <v>327</v>
      </c>
      <c r="F52" s="13" t="s">
        <v>332</v>
      </c>
      <c r="G52" s="13" t="s">
        <v>333</v>
      </c>
      <c r="H52" s="13" t="s">
        <v>334</v>
      </c>
      <c r="I52" s="41" t="s">
        <v>339</v>
      </c>
      <c r="J52" s="41" t="s">
        <v>338</v>
      </c>
      <c r="K52" s="41"/>
    </row>
    <row r="53" spans="1:11" ht="22.2" customHeight="1">
      <c r="A53" s="50"/>
      <c r="B53" s="13" t="s">
        <v>326</v>
      </c>
      <c r="C53" s="13" t="s">
        <v>336</v>
      </c>
      <c r="D53" s="13" t="s">
        <v>331</v>
      </c>
      <c r="E53" s="13" t="s">
        <v>328</v>
      </c>
      <c r="F53" s="13" t="s">
        <v>329</v>
      </c>
      <c r="G53" s="13" t="s">
        <v>330</v>
      </c>
      <c r="H53" s="13" t="s">
        <v>337</v>
      </c>
      <c r="I53" s="41"/>
      <c r="J53" s="41"/>
      <c r="K53" s="41"/>
    </row>
    <row r="54" spans="1:11" ht="22.2" customHeight="1">
      <c r="A54" s="49" t="s">
        <v>219</v>
      </c>
      <c r="B54" s="13" t="s">
        <v>345</v>
      </c>
      <c r="C54" s="13" t="s">
        <v>352</v>
      </c>
      <c r="D54" s="13" t="s">
        <v>347</v>
      </c>
      <c r="E54" s="13" t="s">
        <v>348</v>
      </c>
      <c r="F54" s="2"/>
      <c r="G54" s="2"/>
      <c r="H54" s="2"/>
      <c r="I54" s="41" t="s">
        <v>353</v>
      </c>
      <c r="J54" s="42"/>
      <c r="K54" s="46" t="s">
        <v>501</v>
      </c>
    </row>
    <row r="55" spans="1:11" ht="22.2" customHeight="1">
      <c r="A55" s="54"/>
      <c r="B55" s="13" t="s">
        <v>346</v>
      </c>
      <c r="C55" s="13" t="s">
        <v>352</v>
      </c>
      <c r="D55" s="13" t="s">
        <v>347</v>
      </c>
      <c r="E55" s="13" t="s">
        <v>349</v>
      </c>
      <c r="F55" s="13" t="s">
        <v>350</v>
      </c>
      <c r="G55" s="13" t="s">
        <v>351</v>
      </c>
      <c r="H55" s="13" t="s">
        <v>348</v>
      </c>
      <c r="I55" s="41"/>
      <c r="J55" s="42"/>
      <c r="K55" s="47"/>
    </row>
    <row r="56" spans="1:11" ht="22.2" customHeight="1">
      <c r="A56" s="54"/>
      <c r="B56" s="13" t="s">
        <v>354</v>
      </c>
      <c r="C56" s="13" t="s">
        <v>368</v>
      </c>
      <c r="D56" s="13" t="s">
        <v>361</v>
      </c>
      <c r="E56" s="13" t="s">
        <v>362</v>
      </c>
      <c r="F56" s="13" t="s">
        <v>363</v>
      </c>
      <c r="G56" s="13" t="s">
        <v>364</v>
      </c>
      <c r="H56" s="13" t="s">
        <v>365</v>
      </c>
      <c r="I56" s="46" t="s">
        <v>458</v>
      </c>
      <c r="J56" s="51"/>
      <c r="K56" s="47"/>
    </row>
    <row r="57" spans="1:11" ht="22.2" customHeight="1">
      <c r="A57" s="54"/>
      <c r="B57" s="13" t="s">
        <v>355</v>
      </c>
      <c r="C57" s="13" t="s">
        <v>368</v>
      </c>
      <c r="D57" s="13" t="s">
        <v>356</v>
      </c>
      <c r="E57" s="13" t="s">
        <v>357</v>
      </c>
      <c r="F57" s="13" t="s">
        <v>358</v>
      </c>
      <c r="G57" s="13" t="s">
        <v>359</v>
      </c>
      <c r="H57" s="13" t="s">
        <v>360</v>
      </c>
      <c r="I57" s="47"/>
      <c r="J57" s="52"/>
      <c r="K57" s="47"/>
    </row>
    <row r="58" spans="1:11" ht="22.2" customHeight="1">
      <c r="A58" s="50"/>
      <c r="B58" s="13" t="s">
        <v>366</v>
      </c>
      <c r="C58" s="13" t="s">
        <v>368</v>
      </c>
      <c r="D58" s="13" t="s">
        <v>367</v>
      </c>
      <c r="E58" s="13" t="s">
        <v>369</v>
      </c>
      <c r="F58" s="13" t="s">
        <v>370</v>
      </c>
      <c r="G58" s="13" t="s">
        <v>371</v>
      </c>
      <c r="H58" s="13" t="s">
        <v>372</v>
      </c>
      <c r="I58" s="48"/>
      <c r="J58" s="53"/>
      <c r="K58" s="48"/>
    </row>
    <row r="59" spans="1:11" ht="22.2" customHeight="1">
      <c r="A59" s="49" t="s">
        <v>373</v>
      </c>
      <c r="B59" s="13" t="s">
        <v>374</v>
      </c>
      <c r="C59" s="13" t="s">
        <v>376</v>
      </c>
      <c r="D59" s="13" t="s">
        <v>382</v>
      </c>
      <c r="E59" s="13" t="s">
        <v>378</v>
      </c>
      <c r="F59" s="13" t="s">
        <v>379</v>
      </c>
      <c r="G59" s="13" t="s">
        <v>380</v>
      </c>
      <c r="H59" s="13" t="s">
        <v>381</v>
      </c>
      <c r="I59" s="41" t="s">
        <v>386</v>
      </c>
      <c r="J59" s="41" t="s">
        <v>387</v>
      </c>
      <c r="K59" s="46" t="s">
        <v>502</v>
      </c>
    </row>
    <row r="60" spans="1:11" ht="22.2" customHeight="1">
      <c r="A60" s="54"/>
      <c r="B60" s="13" t="s">
        <v>375</v>
      </c>
      <c r="C60" s="13" t="s">
        <v>376</v>
      </c>
      <c r="D60" s="13" t="s">
        <v>377</v>
      </c>
      <c r="E60" s="13" t="s">
        <v>383</v>
      </c>
      <c r="F60" s="13" t="s">
        <v>384</v>
      </c>
      <c r="G60" s="13" t="s">
        <v>304</v>
      </c>
      <c r="H60" s="13" t="s">
        <v>385</v>
      </c>
      <c r="I60" s="41"/>
      <c r="J60" s="41"/>
      <c r="K60" s="47"/>
    </row>
    <row r="61" spans="1:11" ht="22.2" customHeight="1">
      <c r="A61" s="54"/>
      <c r="B61" s="13" t="s">
        <v>388</v>
      </c>
      <c r="C61" s="13" t="s">
        <v>376</v>
      </c>
      <c r="D61" s="13" t="s">
        <v>389</v>
      </c>
      <c r="E61" s="13" t="s">
        <v>390</v>
      </c>
      <c r="F61" s="13" t="s">
        <v>391</v>
      </c>
      <c r="G61" s="13" t="s">
        <v>392</v>
      </c>
      <c r="H61" s="13" t="s">
        <v>393</v>
      </c>
      <c r="I61" s="21" t="s">
        <v>459</v>
      </c>
      <c r="J61" s="51"/>
      <c r="K61" s="47"/>
    </row>
    <row r="62" spans="1:11" ht="22.2" customHeight="1">
      <c r="A62" s="50"/>
      <c r="B62" s="13" t="s">
        <v>395</v>
      </c>
      <c r="C62" s="13" t="s">
        <v>376</v>
      </c>
      <c r="D62" s="13" t="s">
        <v>396</v>
      </c>
      <c r="E62" s="13" t="s">
        <v>397</v>
      </c>
      <c r="F62" s="13" t="s">
        <v>398</v>
      </c>
      <c r="G62" s="13" t="s">
        <v>399</v>
      </c>
      <c r="H62" s="13" t="s">
        <v>400</v>
      </c>
      <c r="I62" s="21" t="s">
        <v>427</v>
      </c>
      <c r="J62" s="53"/>
      <c r="K62" s="48"/>
    </row>
    <row r="63" spans="1:11" ht="22.2" customHeight="1">
      <c r="A63" s="49" t="s">
        <v>401</v>
      </c>
      <c r="B63" s="13" t="s">
        <v>402</v>
      </c>
      <c r="C63" s="13" t="s">
        <v>422</v>
      </c>
      <c r="D63" s="13" t="s">
        <v>406</v>
      </c>
      <c r="E63" s="13" t="s">
        <v>407</v>
      </c>
      <c r="F63" s="13" t="s">
        <v>408</v>
      </c>
      <c r="G63" s="13" t="s">
        <v>409</v>
      </c>
      <c r="H63" s="13" t="s">
        <v>410</v>
      </c>
      <c r="I63" s="46" t="s">
        <v>423</v>
      </c>
      <c r="J63" s="46" t="s">
        <v>424</v>
      </c>
      <c r="K63" s="46" t="s">
        <v>503</v>
      </c>
    </row>
    <row r="64" spans="1:11" ht="22.2" customHeight="1">
      <c r="A64" s="54"/>
      <c r="B64" s="13" t="s">
        <v>403</v>
      </c>
      <c r="C64" s="13" t="s">
        <v>422</v>
      </c>
      <c r="D64" s="13" t="s">
        <v>411</v>
      </c>
      <c r="E64" s="13" t="s">
        <v>412</v>
      </c>
      <c r="F64" s="13" t="s">
        <v>410</v>
      </c>
      <c r="G64" s="13" t="s">
        <v>413</v>
      </c>
      <c r="H64" s="13" t="s">
        <v>414</v>
      </c>
      <c r="I64" s="47"/>
      <c r="J64" s="47"/>
      <c r="K64" s="47"/>
    </row>
    <row r="65" spans="1:11" ht="22.2" customHeight="1">
      <c r="A65" s="54"/>
      <c r="B65" s="13" t="s">
        <v>404</v>
      </c>
      <c r="C65" s="13" t="s">
        <v>422</v>
      </c>
      <c r="D65" s="13" t="s">
        <v>415</v>
      </c>
      <c r="E65" s="13" t="s">
        <v>416</v>
      </c>
      <c r="F65" s="13" t="s">
        <v>417</v>
      </c>
      <c r="G65" s="13" t="s">
        <v>418</v>
      </c>
      <c r="H65" s="13" t="s">
        <v>419</v>
      </c>
      <c r="I65" s="47"/>
      <c r="J65" s="47"/>
      <c r="K65" s="47"/>
    </row>
    <row r="66" spans="1:11" ht="22.2" customHeight="1">
      <c r="A66" s="54"/>
      <c r="B66" s="13" t="s">
        <v>405</v>
      </c>
      <c r="C66" s="13" t="s">
        <v>422</v>
      </c>
      <c r="D66" s="13" t="s">
        <v>415</v>
      </c>
      <c r="E66" s="13" t="s">
        <v>416</v>
      </c>
      <c r="F66" s="13" t="s">
        <v>418</v>
      </c>
      <c r="G66" s="13" t="s">
        <v>420</v>
      </c>
      <c r="H66" s="13" t="s">
        <v>421</v>
      </c>
      <c r="I66" s="48"/>
      <c r="J66" s="48"/>
      <c r="K66" s="47"/>
    </row>
    <row r="67" spans="1:11" ht="22.2" customHeight="1">
      <c r="A67" s="54"/>
      <c r="B67" s="13" t="s">
        <v>441</v>
      </c>
      <c r="C67" s="13" t="s">
        <v>422</v>
      </c>
      <c r="D67" s="13" t="s">
        <v>442</v>
      </c>
      <c r="E67" s="13" t="s">
        <v>444</v>
      </c>
      <c r="F67" s="13" t="s">
        <v>445</v>
      </c>
      <c r="G67" s="13" t="s">
        <v>446</v>
      </c>
      <c r="H67" s="13" t="s">
        <v>447</v>
      </c>
      <c r="I67" s="21" t="s">
        <v>457</v>
      </c>
      <c r="J67" s="51"/>
      <c r="K67" s="47"/>
    </row>
    <row r="68" spans="1:11" ht="22.2" customHeight="1">
      <c r="A68" s="50"/>
      <c r="B68" s="13" t="s">
        <v>426</v>
      </c>
      <c r="C68" s="13" t="s">
        <v>422</v>
      </c>
      <c r="D68" s="13" t="s">
        <v>428</v>
      </c>
      <c r="E68" s="13" t="s">
        <v>357</v>
      </c>
      <c r="F68" s="13" t="s">
        <v>179</v>
      </c>
      <c r="G68" s="13" t="s">
        <v>448</v>
      </c>
      <c r="H68" s="13" t="s">
        <v>95</v>
      </c>
      <c r="I68" s="21" t="s">
        <v>427</v>
      </c>
      <c r="J68" s="53"/>
      <c r="K68" s="48"/>
    </row>
    <row r="69" spans="1:11" ht="22.2" customHeight="1">
      <c r="A69" s="49" t="s">
        <v>429</v>
      </c>
      <c r="B69" s="13" t="s">
        <v>430</v>
      </c>
      <c r="C69" s="13" t="s">
        <v>436</v>
      </c>
      <c r="D69" s="13" t="s">
        <v>433</v>
      </c>
      <c r="E69" s="13" t="s">
        <v>437</v>
      </c>
      <c r="F69" s="13" t="s">
        <v>438</v>
      </c>
      <c r="G69" s="13" t="s">
        <v>439</v>
      </c>
      <c r="H69" s="13" t="s">
        <v>440</v>
      </c>
      <c r="I69" s="46" t="s">
        <v>521</v>
      </c>
      <c r="J69" s="46" t="s">
        <v>195</v>
      </c>
      <c r="K69" s="46" t="s">
        <v>504</v>
      </c>
    </row>
    <row r="70" spans="1:11" ht="22.2" customHeight="1">
      <c r="A70" s="54"/>
      <c r="B70" s="13" t="s">
        <v>471</v>
      </c>
      <c r="C70" s="13" t="s">
        <v>483</v>
      </c>
      <c r="D70" s="13" t="s">
        <v>114</v>
      </c>
      <c r="E70" s="13" t="s">
        <v>228</v>
      </c>
      <c r="F70" s="13" t="s">
        <v>65</v>
      </c>
      <c r="G70" s="13" t="s">
        <v>161</v>
      </c>
      <c r="H70" s="13" t="s">
        <v>365</v>
      </c>
      <c r="I70" s="47"/>
      <c r="J70" s="47"/>
      <c r="K70" s="47"/>
    </row>
    <row r="71" spans="1:11" ht="22.2" customHeight="1">
      <c r="A71" s="54"/>
      <c r="B71" s="13" t="s">
        <v>477</v>
      </c>
      <c r="C71" s="13" t="s">
        <v>483</v>
      </c>
      <c r="D71" s="13" t="s">
        <v>102</v>
      </c>
      <c r="E71" s="13" t="s">
        <v>180</v>
      </c>
      <c r="F71" s="13" t="s">
        <v>89</v>
      </c>
      <c r="G71" s="13" t="s">
        <v>478</v>
      </c>
      <c r="H71" s="13" t="s">
        <v>62</v>
      </c>
      <c r="I71" s="48"/>
      <c r="J71" s="48"/>
      <c r="K71" s="47"/>
    </row>
    <row r="72" spans="1:11" ht="22.2" customHeight="1">
      <c r="A72" s="54"/>
      <c r="B72" s="13" t="s">
        <v>431</v>
      </c>
      <c r="C72" s="13" t="s">
        <v>436</v>
      </c>
      <c r="D72" s="13" t="s">
        <v>434</v>
      </c>
      <c r="E72" s="13" t="s">
        <v>450</v>
      </c>
      <c r="F72" s="13" t="s">
        <v>94</v>
      </c>
      <c r="G72" s="13" t="s">
        <v>451</v>
      </c>
      <c r="H72" s="13" t="s">
        <v>454</v>
      </c>
      <c r="I72" s="21" t="s">
        <v>443</v>
      </c>
      <c r="J72" s="51"/>
      <c r="K72" s="47"/>
    </row>
    <row r="73" spans="1:11" ht="22.2" customHeight="1">
      <c r="A73" s="50"/>
      <c r="B73" s="13" t="s">
        <v>432</v>
      </c>
      <c r="C73" s="13" t="s">
        <v>436</v>
      </c>
      <c r="D73" s="13" t="s">
        <v>435</v>
      </c>
      <c r="E73" s="13" t="s">
        <v>452</v>
      </c>
      <c r="F73" s="13" t="s">
        <v>453</v>
      </c>
      <c r="G73" s="13" t="s">
        <v>455</v>
      </c>
      <c r="H73" s="13" t="s">
        <v>456</v>
      </c>
      <c r="I73" s="21" t="s">
        <v>427</v>
      </c>
      <c r="J73" s="53"/>
      <c r="K73" s="48"/>
    </row>
    <row r="74" spans="1:11" ht="22.2" customHeight="1">
      <c r="A74" s="46" t="s">
        <v>490</v>
      </c>
      <c r="B74" s="13" t="s">
        <v>354</v>
      </c>
      <c r="C74" s="46" t="s">
        <v>491</v>
      </c>
      <c r="D74" s="13" t="s">
        <v>116</v>
      </c>
      <c r="E74" s="13" t="s">
        <v>362</v>
      </c>
      <c r="F74" s="13" t="s">
        <v>363</v>
      </c>
      <c r="G74" s="13" t="s">
        <v>69</v>
      </c>
      <c r="H74" s="13" t="s">
        <v>365</v>
      </c>
      <c r="I74" s="46" t="s">
        <v>492</v>
      </c>
      <c r="J74" s="51"/>
      <c r="K74" s="46" t="s">
        <v>493</v>
      </c>
    </row>
    <row r="75" spans="1:11" ht="22.2" customHeight="1">
      <c r="A75" s="47"/>
      <c r="B75" s="13" t="s">
        <v>355</v>
      </c>
      <c r="C75" s="47"/>
      <c r="D75" s="13" t="s">
        <v>113</v>
      </c>
      <c r="E75" s="13" t="s">
        <v>357</v>
      </c>
      <c r="F75" s="13" t="s">
        <v>329</v>
      </c>
      <c r="G75" s="13" t="s">
        <v>62</v>
      </c>
      <c r="H75" s="13" t="s">
        <v>88</v>
      </c>
      <c r="I75" s="47"/>
      <c r="J75" s="52"/>
      <c r="K75" s="47"/>
    </row>
    <row r="76" spans="1:11" ht="22.2" customHeight="1">
      <c r="A76" s="47"/>
      <c r="B76" s="13" t="s">
        <v>366</v>
      </c>
      <c r="C76" s="47"/>
      <c r="D76" s="13" t="s">
        <v>367</v>
      </c>
      <c r="E76" s="13" t="s">
        <v>369</v>
      </c>
      <c r="F76" s="13" t="s">
        <v>328</v>
      </c>
      <c r="G76" s="13" t="s">
        <v>83</v>
      </c>
      <c r="H76" s="13" t="s">
        <v>372</v>
      </c>
      <c r="I76" s="47"/>
      <c r="J76" s="52"/>
      <c r="K76" s="47"/>
    </row>
    <row r="77" spans="1:11" ht="22.2" customHeight="1">
      <c r="A77" s="47"/>
      <c r="B77" s="13" t="s">
        <v>388</v>
      </c>
      <c r="C77" s="47"/>
      <c r="D77" s="13" t="s">
        <v>389</v>
      </c>
      <c r="E77" s="13" t="s">
        <v>390</v>
      </c>
      <c r="F77" s="13" t="s">
        <v>391</v>
      </c>
      <c r="G77" s="13" t="s">
        <v>84</v>
      </c>
      <c r="H77" s="13" t="s">
        <v>393</v>
      </c>
      <c r="I77" s="47"/>
      <c r="J77" s="52"/>
      <c r="K77" s="47"/>
    </row>
    <row r="78" spans="1:11" ht="22.2" customHeight="1">
      <c r="A78" s="47"/>
      <c r="B78" s="13" t="s">
        <v>441</v>
      </c>
      <c r="C78" s="47"/>
      <c r="D78" s="13" t="s">
        <v>102</v>
      </c>
      <c r="E78" s="13" t="s">
        <v>444</v>
      </c>
      <c r="F78" s="13" t="s">
        <v>391</v>
      </c>
      <c r="G78" s="13" t="s">
        <v>174</v>
      </c>
      <c r="H78" s="13" t="s">
        <v>154</v>
      </c>
      <c r="I78" s="47"/>
      <c r="J78" s="52"/>
      <c r="K78" s="47"/>
    </row>
    <row r="79" spans="1:11" ht="22.2" customHeight="1">
      <c r="A79" s="48"/>
      <c r="B79" s="13" t="s">
        <v>431</v>
      </c>
      <c r="C79" s="48"/>
      <c r="D79" s="13" t="s">
        <v>434</v>
      </c>
      <c r="E79" s="13" t="s">
        <v>450</v>
      </c>
      <c r="F79" s="13" t="s">
        <v>94</v>
      </c>
      <c r="G79" s="13" t="s">
        <v>64</v>
      </c>
      <c r="H79" s="13" t="s">
        <v>91</v>
      </c>
      <c r="I79" s="48"/>
      <c r="J79" s="53"/>
      <c r="K79" s="47"/>
    </row>
    <row r="80" spans="1:11" ht="22.2" customHeight="1">
      <c r="A80" s="49" t="s">
        <v>460</v>
      </c>
      <c r="B80" s="13" t="s">
        <v>461</v>
      </c>
      <c r="C80" s="13" t="s">
        <v>483</v>
      </c>
      <c r="D80" s="13" t="s">
        <v>484</v>
      </c>
      <c r="E80" s="13" t="s">
        <v>463</v>
      </c>
      <c r="F80" s="13" t="s">
        <v>464</v>
      </c>
      <c r="G80" s="13" t="s">
        <v>465</v>
      </c>
      <c r="H80" s="13" t="s">
        <v>466</v>
      </c>
      <c r="I80" s="46" t="s">
        <v>511</v>
      </c>
      <c r="J80" s="46" t="s">
        <v>510</v>
      </c>
      <c r="K80" s="47"/>
    </row>
    <row r="81" spans="1:13" ht="22.2" customHeight="1">
      <c r="A81" s="54"/>
      <c r="B81" s="13" t="s">
        <v>462</v>
      </c>
      <c r="C81" s="13" t="s">
        <v>483</v>
      </c>
      <c r="D81" s="3" t="s">
        <v>487</v>
      </c>
      <c r="E81" s="13" t="s">
        <v>479</v>
      </c>
      <c r="F81" s="13" t="s">
        <v>480</v>
      </c>
      <c r="G81" s="13" t="s">
        <v>481</v>
      </c>
      <c r="H81" s="13" t="s">
        <v>482</v>
      </c>
      <c r="I81" s="47"/>
      <c r="J81" s="47"/>
      <c r="K81" s="47"/>
    </row>
    <row r="82" spans="1:13" ht="22.2" customHeight="1">
      <c r="A82" s="54"/>
      <c r="B82" s="13" t="s">
        <v>486</v>
      </c>
      <c r="C82" s="13" t="s">
        <v>483</v>
      </c>
      <c r="D82" s="13" t="s">
        <v>485</v>
      </c>
      <c r="E82" s="13" t="s">
        <v>467</v>
      </c>
      <c r="F82" s="13" t="s">
        <v>468</v>
      </c>
      <c r="G82" s="13" t="s">
        <v>469</v>
      </c>
      <c r="H82" s="13" t="s">
        <v>470</v>
      </c>
      <c r="I82" s="47"/>
      <c r="J82" s="47"/>
      <c r="K82" s="47"/>
    </row>
    <row r="83" spans="1:13" ht="22.2" customHeight="1">
      <c r="A83" s="54"/>
      <c r="B83" s="13" t="s">
        <v>472</v>
      </c>
      <c r="C83" s="13" t="s">
        <v>483</v>
      </c>
      <c r="D83" s="13" t="s">
        <v>484</v>
      </c>
      <c r="E83" s="13" t="s">
        <v>473</v>
      </c>
      <c r="F83" s="13" t="s">
        <v>474</v>
      </c>
      <c r="G83" s="13" t="s">
        <v>475</v>
      </c>
      <c r="H83" s="13" t="s">
        <v>476</v>
      </c>
      <c r="I83" s="47"/>
      <c r="J83" s="47"/>
      <c r="K83" s="47"/>
    </row>
    <row r="84" spans="1:13" ht="22.2" customHeight="1">
      <c r="A84" s="54"/>
      <c r="B84" s="13" t="s">
        <v>505</v>
      </c>
      <c r="C84" s="13" t="s">
        <v>483</v>
      </c>
      <c r="D84" s="13" t="s">
        <v>506</v>
      </c>
      <c r="E84" s="13" t="s">
        <v>508</v>
      </c>
      <c r="F84" s="13" t="s">
        <v>478</v>
      </c>
      <c r="G84" s="13" t="s">
        <v>468</v>
      </c>
      <c r="H84" s="13" t="s">
        <v>509</v>
      </c>
      <c r="I84" s="21" t="s">
        <v>459</v>
      </c>
      <c r="J84" s="51"/>
      <c r="K84" s="47"/>
    </row>
    <row r="85" spans="1:13" ht="22.2" customHeight="1">
      <c r="A85" s="54"/>
      <c r="B85" s="13" t="s">
        <v>488</v>
      </c>
      <c r="C85" s="13" t="s">
        <v>512</v>
      </c>
      <c r="D85" s="13" t="s">
        <v>513</v>
      </c>
      <c r="E85" s="13" t="s">
        <v>514</v>
      </c>
      <c r="F85" s="13" t="s">
        <v>515</v>
      </c>
      <c r="G85" s="13" t="s">
        <v>516</v>
      </c>
      <c r="H85" s="13" t="s">
        <v>517</v>
      </c>
      <c r="I85" s="46" t="s">
        <v>507</v>
      </c>
      <c r="J85" s="52"/>
      <c r="K85" s="47"/>
    </row>
    <row r="86" spans="1:13" ht="22.2" customHeight="1">
      <c r="A86" s="50"/>
      <c r="B86" s="13" t="s">
        <v>489</v>
      </c>
      <c r="C86" s="13" t="s">
        <v>512</v>
      </c>
      <c r="D86" s="13" t="s">
        <v>513</v>
      </c>
      <c r="E86" s="13" t="s">
        <v>518</v>
      </c>
      <c r="F86" s="13" t="s">
        <v>475</v>
      </c>
      <c r="G86" s="13" t="s">
        <v>519</v>
      </c>
      <c r="H86" s="13" t="s">
        <v>520</v>
      </c>
      <c r="I86" s="48"/>
      <c r="J86" s="53"/>
      <c r="K86" s="48"/>
    </row>
    <row r="87" spans="1:13" ht="22.2" customHeight="1">
      <c r="A87"/>
      <c r="B87" s="26"/>
      <c r="C87"/>
      <c r="D87"/>
      <c r="E87"/>
      <c r="F87"/>
      <c r="G87"/>
      <c r="H87"/>
      <c r="I87"/>
      <c r="J87"/>
      <c r="K87"/>
      <c r="M87"/>
    </row>
    <row r="88" spans="1:13" ht="22.2" customHeight="1">
      <c r="A88"/>
      <c r="B88" s="26"/>
      <c r="C88"/>
      <c r="D88"/>
      <c r="E88"/>
      <c r="F88"/>
      <c r="G88"/>
      <c r="H88"/>
      <c r="I88"/>
      <c r="J88"/>
      <c r="K88"/>
      <c r="M88"/>
    </row>
    <row r="89" spans="1:13" ht="22.2" customHeight="1">
      <c r="A89"/>
      <c r="B89" s="26"/>
      <c r="C89"/>
      <c r="D89"/>
      <c r="E89"/>
      <c r="F89"/>
      <c r="G89"/>
      <c r="H89"/>
      <c r="I89"/>
      <c r="J89"/>
      <c r="K89"/>
      <c r="M89"/>
    </row>
    <row r="90" spans="1:13" ht="22.2" customHeight="1">
      <c r="A90"/>
      <c r="B90" s="26"/>
      <c r="C90"/>
      <c r="D90"/>
      <c r="E90"/>
      <c r="F90"/>
      <c r="G90"/>
      <c r="H90"/>
      <c r="I90"/>
      <c r="J90"/>
      <c r="K90"/>
      <c r="M90"/>
    </row>
    <row r="91" spans="1:13" ht="22.2" customHeight="1"/>
    <row r="92" spans="1:13" ht="22.2" customHeight="1"/>
    <row r="93" spans="1:13" ht="22.2" customHeight="1"/>
    <row r="94" spans="1:13" ht="22.2" customHeight="1"/>
    <row r="95" spans="1:13" ht="22.2" hidden="1" customHeight="1"/>
    <row r="96" spans="1:13" ht="22.2" hidden="1" customHeight="1"/>
    <row r="97" ht="22.2" hidden="1" customHeight="1"/>
    <row r="98" ht="22.2" hidden="1" customHeight="1"/>
  </sheetData>
  <mergeCells count="168">
    <mergeCell ref="M36:M37"/>
    <mergeCell ref="N36:N37"/>
    <mergeCell ref="M32:M33"/>
    <mergeCell ref="N32:N33"/>
    <mergeCell ref="L34:L35"/>
    <mergeCell ref="M34:M35"/>
    <mergeCell ref="N34:N35"/>
    <mergeCell ref="M28:M29"/>
    <mergeCell ref="N28:N29"/>
    <mergeCell ref="L30:L31"/>
    <mergeCell ref="M30:M31"/>
    <mergeCell ref="N30:N31"/>
    <mergeCell ref="L28:L29"/>
    <mergeCell ref="L32:L33"/>
    <mergeCell ref="L36:L37"/>
    <mergeCell ref="M24:M25"/>
    <mergeCell ref="N24:N25"/>
    <mergeCell ref="L26:L27"/>
    <mergeCell ref="M26:M27"/>
    <mergeCell ref="N26:N27"/>
    <mergeCell ref="M20:M21"/>
    <mergeCell ref="N20:N21"/>
    <mergeCell ref="L22:L23"/>
    <mergeCell ref="M22:M23"/>
    <mergeCell ref="N22:N23"/>
    <mergeCell ref="L20:L21"/>
    <mergeCell ref="L24:L25"/>
    <mergeCell ref="M16:M17"/>
    <mergeCell ref="N16:N17"/>
    <mergeCell ref="L18:L19"/>
    <mergeCell ref="M18:M19"/>
    <mergeCell ref="N18:N19"/>
    <mergeCell ref="M12:M13"/>
    <mergeCell ref="N12:N13"/>
    <mergeCell ref="L14:L15"/>
    <mergeCell ref="M14:M15"/>
    <mergeCell ref="N14:N15"/>
    <mergeCell ref="L12:L13"/>
    <mergeCell ref="L16:L17"/>
    <mergeCell ref="M8:M9"/>
    <mergeCell ref="N8:N9"/>
    <mergeCell ref="L10:L11"/>
    <mergeCell ref="M10:M11"/>
    <mergeCell ref="N10:N11"/>
    <mergeCell ref="M2:M3"/>
    <mergeCell ref="N2:N3"/>
    <mergeCell ref="M4:M5"/>
    <mergeCell ref="N4:N5"/>
    <mergeCell ref="M6:M7"/>
    <mergeCell ref="N6:N7"/>
    <mergeCell ref="L2:L3"/>
    <mergeCell ref="L4:L5"/>
    <mergeCell ref="L6:L7"/>
    <mergeCell ref="L8:L9"/>
    <mergeCell ref="A22:A23"/>
    <mergeCell ref="A24:A25"/>
    <mergeCell ref="A26:A27"/>
    <mergeCell ref="A38:A39"/>
    <mergeCell ref="A40:A41"/>
    <mergeCell ref="A42:A43"/>
    <mergeCell ref="A44:A45"/>
    <mergeCell ref="A46:A47"/>
    <mergeCell ref="A28:A29"/>
    <mergeCell ref="A30:A31"/>
    <mergeCell ref="A32:A33"/>
    <mergeCell ref="A34:A35"/>
    <mergeCell ref="A36:A37"/>
    <mergeCell ref="A3:A4"/>
    <mergeCell ref="A5:A6"/>
    <mergeCell ref="A7:A8"/>
    <mergeCell ref="A9:A10"/>
    <mergeCell ref="A11:A12"/>
    <mergeCell ref="A13:A14"/>
    <mergeCell ref="A15:A16"/>
    <mergeCell ref="A17:A18"/>
    <mergeCell ref="A19:A20"/>
    <mergeCell ref="A54:A58"/>
    <mergeCell ref="J72:J73"/>
    <mergeCell ref="J61:J62"/>
    <mergeCell ref="A74:A79"/>
    <mergeCell ref="C74:C79"/>
    <mergeCell ref="I74:I79"/>
    <mergeCell ref="J74:J79"/>
    <mergeCell ref="I69:I71"/>
    <mergeCell ref="J69:J71"/>
    <mergeCell ref="A48:A49"/>
    <mergeCell ref="A50:A51"/>
    <mergeCell ref="A52:A53"/>
    <mergeCell ref="K74:K86"/>
    <mergeCell ref="I80:I83"/>
    <mergeCell ref="I85:I86"/>
    <mergeCell ref="J80:J83"/>
    <mergeCell ref="J84:J86"/>
    <mergeCell ref="K63:K68"/>
    <mergeCell ref="I59:I60"/>
    <mergeCell ref="J59:J60"/>
    <mergeCell ref="I54:I55"/>
    <mergeCell ref="J54:J55"/>
    <mergeCell ref="K54:K58"/>
    <mergeCell ref="I56:I58"/>
    <mergeCell ref="J56:J58"/>
    <mergeCell ref="K59:K62"/>
    <mergeCell ref="I63:I66"/>
    <mergeCell ref="J63:J66"/>
    <mergeCell ref="J67:J68"/>
    <mergeCell ref="A80:A86"/>
    <mergeCell ref="A69:A73"/>
    <mergeCell ref="A63:A68"/>
    <mergeCell ref="A59:A62"/>
    <mergeCell ref="K69:K73"/>
    <mergeCell ref="K48:K53"/>
    <mergeCell ref="I50:I51"/>
    <mergeCell ref="J50:J51"/>
    <mergeCell ref="I52:I53"/>
    <mergeCell ref="J52:J53"/>
    <mergeCell ref="I42:I43"/>
    <mergeCell ref="J42:J43"/>
    <mergeCell ref="K42:K47"/>
    <mergeCell ref="I44:I45"/>
    <mergeCell ref="J44:J45"/>
    <mergeCell ref="I46:I47"/>
    <mergeCell ref="J46:J47"/>
    <mergeCell ref="I48:I49"/>
    <mergeCell ref="J48:J49"/>
    <mergeCell ref="K36:K41"/>
    <mergeCell ref="I38:I39"/>
    <mergeCell ref="J38:J39"/>
    <mergeCell ref="I40:I41"/>
    <mergeCell ref="J40:J41"/>
    <mergeCell ref="K21:K27"/>
    <mergeCell ref="K28:K35"/>
    <mergeCell ref="I28:I29"/>
    <mergeCell ref="J28:J29"/>
    <mergeCell ref="J30:J31"/>
    <mergeCell ref="J32:J33"/>
    <mergeCell ref="J34:J35"/>
    <mergeCell ref="I30:I31"/>
    <mergeCell ref="I32:I33"/>
    <mergeCell ref="I34:I35"/>
    <mergeCell ref="J26:J27"/>
    <mergeCell ref="I26:I27"/>
    <mergeCell ref="I24:I25"/>
    <mergeCell ref="I36:I37"/>
    <mergeCell ref="J36:J37"/>
    <mergeCell ref="K15:K20"/>
    <mergeCell ref="J24:J25"/>
    <mergeCell ref="K2:K8"/>
    <mergeCell ref="J7:J8"/>
    <mergeCell ref="I9:I10"/>
    <mergeCell ref="J9:J10"/>
    <mergeCell ref="I11:I12"/>
    <mergeCell ref="J11:J12"/>
    <mergeCell ref="J3:J4"/>
    <mergeCell ref="I3:I4"/>
    <mergeCell ref="I5:I6"/>
    <mergeCell ref="J5:J6"/>
    <mergeCell ref="I7:I8"/>
    <mergeCell ref="K9:K14"/>
    <mergeCell ref="J13:J14"/>
    <mergeCell ref="J15:J16"/>
    <mergeCell ref="J17:J18"/>
    <mergeCell ref="J19:J20"/>
    <mergeCell ref="J22:J23"/>
    <mergeCell ref="I15:I16"/>
    <mergeCell ref="I17:I18"/>
    <mergeCell ref="I19:I20"/>
    <mergeCell ref="I22:I23"/>
    <mergeCell ref="I13:I14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99"/>
  <sheetViews>
    <sheetView tabSelected="1" workbookViewId="0"/>
  </sheetViews>
  <sheetFormatPr defaultRowHeight="14.4"/>
  <cols>
    <col min="1" max="1" width="11.6640625" customWidth="1"/>
    <col min="2" max="3" width="8.88671875" customWidth="1"/>
    <col min="4" max="4" width="10.44140625" customWidth="1"/>
    <col min="5" max="8" width="11.77734375" customWidth="1"/>
    <col min="9" max="9" width="15.77734375" customWidth="1"/>
    <col min="10" max="10" width="20.77734375" customWidth="1"/>
    <col min="11" max="11" width="8.88671875" customWidth="1"/>
    <col min="13" max="13" width="20.77734375" customWidth="1"/>
    <col min="14" max="14" width="15.77734375" customWidth="1"/>
  </cols>
  <sheetData>
    <row r="1" spans="1:14" ht="22.2" customHeight="1">
      <c r="A1" s="25" t="s">
        <v>0</v>
      </c>
      <c r="B1" s="25" t="s">
        <v>1</v>
      </c>
      <c r="C1" s="25" t="s">
        <v>2</v>
      </c>
      <c r="D1" s="25" t="s">
        <v>131</v>
      </c>
      <c r="E1" s="25" t="s">
        <v>3</v>
      </c>
      <c r="F1" s="25" t="s">
        <v>4</v>
      </c>
      <c r="G1" s="25" t="s">
        <v>5</v>
      </c>
      <c r="H1" s="25" t="s">
        <v>6</v>
      </c>
      <c r="I1" s="24" t="s">
        <v>130</v>
      </c>
      <c r="J1" s="24" t="s">
        <v>132</v>
      </c>
      <c r="K1" s="24" t="s">
        <v>97</v>
      </c>
      <c r="L1" s="5"/>
      <c r="M1" s="23" t="s">
        <v>265</v>
      </c>
      <c r="N1" s="4" t="s">
        <v>209</v>
      </c>
    </row>
    <row r="2" spans="1:14" ht="22.2" customHeight="1">
      <c r="A2" s="49" t="s">
        <v>525</v>
      </c>
      <c r="B2" s="25" t="s">
        <v>535</v>
      </c>
      <c r="C2" s="27" t="s">
        <v>284</v>
      </c>
      <c r="D2" s="25" t="s">
        <v>113</v>
      </c>
      <c r="E2" s="25" t="s">
        <v>78</v>
      </c>
      <c r="F2" s="25" t="s">
        <v>279</v>
      </c>
      <c r="G2" s="2"/>
      <c r="H2" s="2"/>
      <c r="I2" s="46" t="s">
        <v>111</v>
      </c>
      <c r="J2" s="46" t="s">
        <v>540</v>
      </c>
      <c r="K2" s="46" t="s">
        <v>529</v>
      </c>
      <c r="L2" s="49" t="s">
        <v>102</v>
      </c>
      <c r="M2" s="55"/>
      <c r="N2" s="49">
        <f>COUNTIF(I:I,"*一般*")</f>
        <v>0</v>
      </c>
    </row>
    <row r="3" spans="1:14" ht="22.2" customHeight="1">
      <c r="A3" s="50"/>
      <c r="B3" s="25" t="s">
        <v>531</v>
      </c>
      <c r="C3" s="27" t="s">
        <v>284</v>
      </c>
      <c r="D3" s="25" t="s">
        <v>113</v>
      </c>
      <c r="E3" s="25" t="s">
        <v>78</v>
      </c>
      <c r="F3" s="25" t="s">
        <v>279</v>
      </c>
      <c r="G3" s="2"/>
      <c r="H3" s="2"/>
      <c r="I3" s="60"/>
      <c r="J3" s="48"/>
      <c r="K3" s="47"/>
      <c r="L3" s="50"/>
      <c r="M3" s="56"/>
      <c r="N3" s="50"/>
    </row>
    <row r="4" spans="1:14" ht="22.2" customHeight="1">
      <c r="A4" s="49" t="s">
        <v>526</v>
      </c>
      <c r="B4" s="25" t="s">
        <v>532</v>
      </c>
      <c r="C4" s="27" t="s">
        <v>294</v>
      </c>
      <c r="D4" s="25" t="s">
        <v>117</v>
      </c>
      <c r="E4" s="25" t="s">
        <v>84</v>
      </c>
      <c r="F4" s="25" t="s">
        <v>82</v>
      </c>
      <c r="G4" s="2"/>
      <c r="H4" s="2"/>
      <c r="I4" s="46" t="s">
        <v>541</v>
      </c>
      <c r="J4" s="51"/>
      <c r="K4" s="47"/>
      <c r="L4" s="49" t="s">
        <v>107</v>
      </c>
      <c r="M4" s="55" t="s">
        <v>714</v>
      </c>
      <c r="N4" s="49">
        <f>COUNTIF(I:I,"*格斗*")</f>
        <v>4</v>
      </c>
    </row>
    <row r="5" spans="1:14" ht="22.2" customHeight="1">
      <c r="A5" s="50"/>
      <c r="B5" s="25" t="s">
        <v>533</v>
      </c>
      <c r="C5" s="27" t="s">
        <v>294</v>
      </c>
      <c r="D5" s="25" t="s">
        <v>115</v>
      </c>
      <c r="E5" s="25" t="s">
        <v>84</v>
      </c>
      <c r="F5" s="25" t="s">
        <v>82</v>
      </c>
      <c r="G5" s="2"/>
      <c r="H5" s="2"/>
      <c r="I5" s="60"/>
      <c r="J5" s="53"/>
      <c r="K5" s="48"/>
      <c r="L5" s="50"/>
      <c r="M5" s="56"/>
      <c r="N5" s="50"/>
    </row>
    <row r="6" spans="1:14" ht="22.2" customHeight="1">
      <c r="A6" s="49" t="s">
        <v>527</v>
      </c>
      <c r="B6" s="25" t="s">
        <v>534</v>
      </c>
      <c r="C6" s="27" t="s">
        <v>308</v>
      </c>
      <c r="D6" s="25" t="s">
        <v>116</v>
      </c>
      <c r="E6" s="25" t="s">
        <v>86</v>
      </c>
      <c r="F6" s="2"/>
      <c r="G6" s="2"/>
      <c r="H6" s="2"/>
      <c r="I6" s="46" t="s">
        <v>543</v>
      </c>
      <c r="J6" s="46" t="s">
        <v>542</v>
      </c>
      <c r="K6" s="46" t="s">
        <v>530</v>
      </c>
      <c r="L6" s="49" t="s">
        <v>121</v>
      </c>
      <c r="M6" s="55" t="s">
        <v>644</v>
      </c>
      <c r="N6" s="49">
        <f>COUNTIF(I:I,"*飞行*")</f>
        <v>4</v>
      </c>
    </row>
    <row r="7" spans="1:14" ht="22.2" customHeight="1">
      <c r="A7" s="50"/>
      <c r="B7" s="25" t="s">
        <v>536</v>
      </c>
      <c r="C7" s="27" t="s">
        <v>308</v>
      </c>
      <c r="D7" s="25" t="s">
        <v>367</v>
      </c>
      <c r="E7" s="25" t="s">
        <v>537</v>
      </c>
      <c r="F7" s="2"/>
      <c r="G7" s="2"/>
      <c r="H7" s="2"/>
      <c r="I7" s="48"/>
      <c r="J7" s="48"/>
      <c r="K7" s="47"/>
      <c r="L7" s="50"/>
      <c r="M7" s="56"/>
      <c r="N7" s="50"/>
    </row>
    <row r="8" spans="1:14" ht="22.2" customHeight="1">
      <c r="A8" s="49" t="s">
        <v>528</v>
      </c>
      <c r="B8" s="25" t="s">
        <v>538</v>
      </c>
      <c r="C8" s="27" t="s">
        <v>335</v>
      </c>
      <c r="D8" s="25" t="s">
        <v>109</v>
      </c>
      <c r="E8" s="25" t="s">
        <v>66</v>
      </c>
      <c r="F8" s="25" t="s">
        <v>54</v>
      </c>
      <c r="G8" s="2"/>
      <c r="H8" s="2"/>
      <c r="I8" s="46" t="s">
        <v>133</v>
      </c>
      <c r="J8" s="46" t="s">
        <v>189</v>
      </c>
      <c r="K8" s="47"/>
      <c r="L8" s="49" t="s">
        <v>114</v>
      </c>
      <c r="M8" s="55" t="s">
        <v>645</v>
      </c>
      <c r="N8" s="49">
        <f>COUNTIF(I:I,"*毒*")</f>
        <v>4</v>
      </c>
    </row>
    <row r="9" spans="1:14" ht="22.2" customHeight="1">
      <c r="A9" s="50"/>
      <c r="B9" s="25" t="s">
        <v>539</v>
      </c>
      <c r="C9" s="27" t="s">
        <v>335</v>
      </c>
      <c r="D9" s="25" t="s">
        <v>102</v>
      </c>
      <c r="E9" s="25" t="s">
        <v>76</v>
      </c>
      <c r="F9" s="25" t="s">
        <v>88</v>
      </c>
      <c r="G9" s="2"/>
      <c r="H9" s="2"/>
      <c r="I9" s="48"/>
      <c r="J9" s="48"/>
      <c r="K9" s="48"/>
      <c r="L9" s="50"/>
      <c r="M9" s="56"/>
      <c r="N9" s="50"/>
    </row>
    <row r="10" spans="1:14" ht="22.2" customHeight="1">
      <c r="A10" s="49" t="s">
        <v>568</v>
      </c>
      <c r="B10" s="28" t="s">
        <v>571</v>
      </c>
      <c r="C10" s="28" t="s">
        <v>572</v>
      </c>
      <c r="D10" s="28" t="s">
        <v>573</v>
      </c>
      <c r="E10" s="28" t="s">
        <v>574</v>
      </c>
      <c r="F10" s="28" t="s">
        <v>575</v>
      </c>
      <c r="G10" s="29"/>
      <c r="H10" s="29"/>
      <c r="I10" s="46" t="s">
        <v>576</v>
      </c>
      <c r="J10" s="46" t="s">
        <v>577</v>
      </c>
      <c r="K10" s="46" t="s">
        <v>578</v>
      </c>
      <c r="L10" s="49" t="s">
        <v>111</v>
      </c>
      <c r="M10" s="55">
        <v>29</v>
      </c>
      <c r="N10" s="49">
        <f>COUNTIF(I:I,"*地面*")</f>
        <v>2</v>
      </c>
    </row>
    <row r="11" spans="1:14" ht="22.2" customHeight="1">
      <c r="A11" s="50"/>
      <c r="B11" s="28" t="s">
        <v>579</v>
      </c>
      <c r="C11" s="28" t="s">
        <v>572</v>
      </c>
      <c r="D11" s="28" t="s">
        <v>580</v>
      </c>
      <c r="E11" s="28" t="s">
        <v>581</v>
      </c>
      <c r="F11" s="28" t="s">
        <v>582</v>
      </c>
      <c r="G11" s="29"/>
      <c r="H11" s="29"/>
      <c r="I11" s="48"/>
      <c r="J11" s="48"/>
      <c r="K11" s="47"/>
      <c r="L11" s="50"/>
      <c r="M11" s="56"/>
      <c r="N11" s="50"/>
    </row>
    <row r="12" spans="1:14" ht="22.2" customHeight="1">
      <c r="A12" s="49" t="s">
        <v>569</v>
      </c>
      <c r="B12" s="28" t="s">
        <v>583</v>
      </c>
      <c r="C12" s="28" t="s">
        <v>368</v>
      </c>
      <c r="D12" s="28" t="s">
        <v>584</v>
      </c>
      <c r="E12" s="28" t="s">
        <v>585</v>
      </c>
      <c r="F12" s="28" t="s">
        <v>586</v>
      </c>
      <c r="G12" s="29"/>
      <c r="H12" s="29"/>
      <c r="I12" s="46" t="s">
        <v>587</v>
      </c>
      <c r="J12" s="46" t="s">
        <v>588</v>
      </c>
      <c r="K12" s="47"/>
      <c r="L12" s="49" t="s">
        <v>122</v>
      </c>
      <c r="M12" s="55" t="s">
        <v>662</v>
      </c>
      <c r="N12" s="49">
        <f>COUNTIF(I:I,"*岩石*")</f>
        <v>5</v>
      </c>
    </row>
    <row r="13" spans="1:14" ht="22.2" customHeight="1">
      <c r="A13" s="50"/>
      <c r="B13" s="28" t="s">
        <v>589</v>
      </c>
      <c r="C13" s="28" t="s">
        <v>368</v>
      </c>
      <c r="D13" s="28" t="s">
        <v>590</v>
      </c>
      <c r="E13" s="28" t="s">
        <v>585</v>
      </c>
      <c r="F13" s="28" t="s">
        <v>591</v>
      </c>
      <c r="G13" s="29"/>
      <c r="H13" s="29"/>
      <c r="I13" s="48"/>
      <c r="J13" s="48"/>
      <c r="K13" s="48"/>
      <c r="L13" s="50"/>
      <c r="M13" s="56"/>
      <c r="N13" s="50"/>
    </row>
    <row r="14" spans="1:14" ht="22.2" customHeight="1">
      <c r="A14" s="49" t="s">
        <v>592</v>
      </c>
      <c r="B14" s="28" t="s">
        <v>596</v>
      </c>
      <c r="C14" s="28" t="s">
        <v>600</v>
      </c>
      <c r="D14" s="28" t="s">
        <v>602</v>
      </c>
      <c r="E14" s="28" t="s">
        <v>606</v>
      </c>
      <c r="F14" s="28" t="s">
        <v>607</v>
      </c>
      <c r="G14" s="28" t="s">
        <v>608</v>
      </c>
      <c r="H14" s="28" t="s">
        <v>609</v>
      </c>
      <c r="I14" s="46" t="s">
        <v>636</v>
      </c>
      <c r="J14" s="46" t="s">
        <v>635</v>
      </c>
      <c r="K14" s="46" t="s">
        <v>642</v>
      </c>
      <c r="L14" s="49" t="s">
        <v>103</v>
      </c>
      <c r="M14" s="55" t="s">
        <v>686</v>
      </c>
      <c r="N14" s="49">
        <f>COUNTIF(I:I,"*虫*")</f>
        <v>2</v>
      </c>
    </row>
    <row r="15" spans="1:14" ht="22.2" customHeight="1">
      <c r="A15" s="50"/>
      <c r="B15" s="28" t="s">
        <v>597</v>
      </c>
      <c r="C15" s="28" t="s">
        <v>600</v>
      </c>
      <c r="D15" s="28" t="s">
        <v>603</v>
      </c>
      <c r="E15" s="28" t="s">
        <v>610</v>
      </c>
      <c r="F15" s="28" t="s">
        <v>611</v>
      </c>
      <c r="G15" s="28" t="s">
        <v>612</v>
      </c>
      <c r="H15" s="29"/>
      <c r="I15" s="48"/>
      <c r="J15" s="48"/>
      <c r="K15" s="47"/>
      <c r="L15" s="50"/>
      <c r="M15" s="56"/>
      <c r="N15" s="50"/>
    </row>
    <row r="16" spans="1:14" ht="22.2" customHeight="1">
      <c r="A16" s="49" t="s">
        <v>593</v>
      </c>
      <c r="B16" s="28" t="s">
        <v>598</v>
      </c>
      <c r="C16" s="28" t="s">
        <v>601</v>
      </c>
      <c r="D16" s="28" t="s">
        <v>604</v>
      </c>
      <c r="E16" s="28" t="s">
        <v>609</v>
      </c>
      <c r="F16" s="28" t="s">
        <v>613</v>
      </c>
      <c r="G16" s="28" t="s">
        <v>614</v>
      </c>
      <c r="H16" s="28" t="s">
        <v>615</v>
      </c>
      <c r="I16" s="46" t="s">
        <v>637</v>
      </c>
      <c r="J16" s="46" t="s">
        <v>638</v>
      </c>
      <c r="K16" s="47"/>
      <c r="L16" s="49" t="s">
        <v>123</v>
      </c>
      <c r="M16" s="55" t="s">
        <v>715</v>
      </c>
      <c r="N16" s="49">
        <f>COUNTIF(I:I,"*幽灵*")</f>
        <v>6</v>
      </c>
    </row>
    <row r="17" spans="1:14" ht="22.2" customHeight="1">
      <c r="A17" s="50"/>
      <c r="B17" s="28" t="s">
        <v>599</v>
      </c>
      <c r="C17" s="28" t="s">
        <v>601</v>
      </c>
      <c r="D17" s="28" t="s">
        <v>605</v>
      </c>
      <c r="E17" s="28" t="s">
        <v>616</v>
      </c>
      <c r="F17" s="28" t="s">
        <v>617</v>
      </c>
      <c r="G17" s="29"/>
      <c r="H17" s="29"/>
      <c r="I17" s="48"/>
      <c r="J17" s="48"/>
      <c r="K17" s="48"/>
      <c r="L17" s="50"/>
      <c r="M17" s="56"/>
      <c r="N17" s="50"/>
    </row>
    <row r="18" spans="1:14" ht="22.2" customHeight="1">
      <c r="A18" s="49" t="s">
        <v>594</v>
      </c>
      <c r="B18" s="28" t="s">
        <v>618</v>
      </c>
      <c r="C18" s="28" t="s">
        <v>619</v>
      </c>
      <c r="D18" s="28" t="s">
        <v>624</v>
      </c>
      <c r="E18" s="28" t="s">
        <v>625</v>
      </c>
      <c r="F18" s="28" t="s">
        <v>626</v>
      </c>
      <c r="G18" s="29"/>
      <c r="H18" s="29"/>
      <c r="I18" s="46" t="s">
        <v>640</v>
      </c>
      <c r="J18" s="46" t="s">
        <v>639</v>
      </c>
      <c r="K18" s="46" t="s">
        <v>643</v>
      </c>
      <c r="L18" s="49" t="s">
        <v>124</v>
      </c>
      <c r="M18" s="55" t="s">
        <v>663</v>
      </c>
      <c r="N18" s="49">
        <f>COUNTIF(I:I,"*钢*")</f>
        <v>3</v>
      </c>
    </row>
    <row r="19" spans="1:14" ht="22.2" customHeight="1">
      <c r="A19" s="50"/>
      <c r="B19" s="28" t="s">
        <v>621</v>
      </c>
      <c r="C19" s="28" t="s">
        <v>619</v>
      </c>
      <c r="D19" s="28" t="s">
        <v>627</v>
      </c>
      <c r="E19" s="28" t="s">
        <v>628</v>
      </c>
      <c r="F19" s="29"/>
      <c r="G19" s="29"/>
      <c r="H19" s="29"/>
      <c r="I19" s="48"/>
      <c r="J19" s="48"/>
      <c r="K19" s="47"/>
      <c r="L19" s="50"/>
      <c r="M19" s="56"/>
      <c r="N19" s="50"/>
    </row>
    <row r="20" spans="1:14" ht="22.2" customHeight="1">
      <c r="A20" s="49" t="s">
        <v>595</v>
      </c>
      <c r="B20" s="28" t="s">
        <v>622</v>
      </c>
      <c r="C20" s="28" t="s">
        <v>620</v>
      </c>
      <c r="D20" s="28" t="s">
        <v>629</v>
      </c>
      <c r="E20" s="28" t="s">
        <v>630</v>
      </c>
      <c r="F20" s="28" t="s">
        <v>631</v>
      </c>
      <c r="G20" s="29"/>
      <c r="H20" s="29"/>
      <c r="I20" s="46" t="s">
        <v>647</v>
      </c>
      <c r="J20" s="46" t="s">
        <v>641</v>
      </c>
      <c r="K20" s="47"/>
      <c r="L20" s="49" t="s">
        <v>116</v>
      </c>
      <c r="M20" s="55" t="s">
        <v>646</v>
      </c>
      <c r="N20" s="49">
        <f>COUNTIF(I:I,"*火*")</f>
        <v>3</v>
      </c>
    </row>
    <row r="21" spans="1:14" ht="22.2" customHeight="1">
      <c r="A21" s="50"/>
      <c r="B21" s="28" t="s">
        <v>623</v>
      </c>
      <c r="C21" s="28" t="s">
        <v>620</v>
      </c>
      <c r="D21" s="28" t="s">
        <v>632</v>
      </c>
      <c r="E21" s="28" t="s">
        <v>633</v>
      </c>
      <c r="F21" s="28" t="s">
        <v>630</v>
      </c>
      <c r="G21" s="28" t="s">
        <v>634</v>
      </c>
      <c r="H21" s="29"/>
      <c r="I21" s="48"/>
      <c r="J21" s="48"/>
      <c r="K21" s="48"/>
      <c r="L21" s="50"/>
      <c r="M21" s="56"/>
      <c r="N21" s="50"/>
    </row>
    <row r="22" spans="1:14" ht="22.2" customHeight="1">
      <c r="A22" s="49" t="s">
        <v>648</v>
      </c>
      <c r="B22" s="30" t="s">
        <v>650</v>
      </c>
      <c r="C22" s="30" t="s">
        <v>651</v>
      </c>
      <c r="D22" s="30" t="s">
        <v>102</v>
      </c>
      <c r="E22" s="30" t="s">
        <v>279</v>
      </c>
      <c r="F22" s="29"/>
      <c r="G22" s="29"/>
      <c r="H22" s="29"/>
      <c r="I22" s="46" t="s">
        <v>107</v>
      </c>
      <c r="J22" s="46" t="s">
        <v>659</v>
      </c>
      <c r="K22" s="46" t="s">
        <v>658</v>
      </c>
      <c r="L22" s="49" t="s">
        <v>119</v>
      </c>
      <c r="M22" s="55" t="s">
        <v>716</v>
      </c>
      <c r="N22" s="49">
        <f>COUNTIF(I:I,"*水*")</f>
        <v>6</v>
      </c>
    </row>
    <row r="23" spans="1:14" ht="22.2" customHeight="1">
      <c r="A23" s="50"/>
      <c r="B23" s="30" t="s">
        <v>653</v>
      </c>
      <c r="C23" s="30" t="s">
        <v>651</v>
      </c>
      <c r="D23" s="30" t="s">
        <v>102</v>
      </c>
      <c r="E23" s="30" t="s">
        <v>94</v>
      </c>
      <c r="F23" s="30" t="s">
        <v>520</v>
      </c>
      <c r="G23" s="29"/>
      <c r="H23" s="29"/>
      <c r="I23" s="48"/>
      <c r="J23" s="48"/>
      <c r="K23" s="47"/>
      <c r="L23" s="50"/>
      <c r="M23" s="56"/>
      <c r="N23" s="50"/>
    </row>
    <row r="24" spans="1:14" ht="22.2" customHeight="1">
      <c r="A24" s="49" t="s">
        <v>649</v>
      </c>
      <c r="B24" s="30" t="s">
        <v>654</v>
      </c>
      <c r="C24" s="30" t="s">
        <v>652</v>
      </c>
      <c r="D24" s="30" t="s">
        <v>655</v>
      </c>
      <c r="E24" s="30" t="s">
        <v>450</v>
      </c>
      <c r="F24" s="29"/>
      <c r="G24" s="29"/>
      <c r="H24" s="29"/>
      <c r="I24" s="46" t="s">
        <v>661</v>
      </c>
      <c r="J24" s="46" t="s">
        <v>660</v>
      </c>
      <c r="K24" s="47"/>
      <c r="L24" s="49" t="s">
        <v>110</v>
      </c>
      <c r="M24" s="55" t="s">
        <v>699</v>
      </c>
      <c r="N24" s="49">
        <f>COUNTIF(I:I,"*草*")</f>
        <v>2</v>
      </c>
    </row>
    <row r="25" spans="1:14" ht="22.2" customHeight="1">
      <c r="A25" s="50"/>
      <c r="B25" s="30" t="s">
        <v>656</v>
      </c>
      <c r="C25" s="30" t="s">
        <v>652</v>
      </c>
      <c r="D25" s="30" t="s">
        <v>122</v>
      </c>
      <c r="E25" s="30" t="s">
        <v>657</v>
      </c>
      <c r="F25" s="30" t="s">
        <v>450</v>
      </c>
      <c r="G25" s="29"/>
      <c r="H25" s="29"/>
      <c r="I25" s="48"/>
      <c r="J25" s="48"/>
      <c r="K25" s="48"/>
      <c r="L25" s="50"/>
      <c r="M25" s="56"/>
      <c r="N25" s="50"/>
    </row>
    <row r="26" spans="1:14" ht="22.2" customHeight="1">
      <c r="A26" s="49" t="s">
        <v>664</v>
      </c>
      <c r="B26" s="31" t="s">
        <v>667</v>
      </c>
      <c r="C26" s="31" t="s">
        <v>669</v>
      </c>
      <c r="D26" s="31" t="s">
        <v>123</v>
      </c>
      <c r="E26" s="31" t="s">
        <v>671</v>
      </c>
      <c r="F26" s="31" t="s">
        <v>316</v>
      </c>
      <c r="G26" s="29"/>
      <c r="H26" s="29"/>
      <c r="I26" s="46" t="s">
        <v>128</v>
      </c>
      <c r="J26" s="46" t="s">
        <v>340</v>
      </c>
      <c r="K26" s="46" t="s">
        <v>666</v>
      </c>
      <c r="L26" s="49" t="s">
        <v>113</v>
      </c>
      <c r="M26" s="55" t="s">
        <v>570</v>
      </c>
      <c r="N26" s="49">
        <f>COUNTIF(I:I,"*电*")</f>
        <v>4</v>
      </c>
    </row>
    <row r="27" spans="1:14" ht="22.2" customHeight="1">
      <c r="A27" s="50"/>
      <c r="B27" s="31" t="s">
        <v>668</v>
      </c>
      <c r="C27" s="31" t="s">
        <v>669</v>
      </c>
      <c r="D27" s="31" t="s">
        <v>125</v>
      </c>
      <c r="E27" s="31" t="s">
        <v>54</v>
      </c>
      <c r="F27" s="29"/>
      <c r="G27" s="29"/>
      <c r="H27" s="29"/>
      <c r="I27" s="48"/>
      <c r="J27" s="48"/>
      <c r="K27" s="47"/>
      <c r="L27" s="50"/>
      <c r="M27" s="56"/>
      <c r="N27" s="50"/>
    </row>
    <row r="28" spans="1:14" ht="22.2" customHeight="1">
      <c r="A28" s="49" t="s">
        <v>665</v>
      </c>
      <c r="B28" s="31" t="s">
        <v>667</v>
      </c>
      <c r="C28" s="31" t="s">
        <v>670</v>
      </c>
      <c r="D28" s="31" t="s">
        <v>123</v>
      </c>
      <c r="E28" s="31" t="s">
        <v>671</v>
      </c>
      <c r="F28" s="31" t="s">
        <v>316</v>
      </c>
      <c r="G28" s="29"/>
      <c r="H28" s="29"/>
      <c r="I28" s="46" t="s">
        <v>128</v>
      </c>
      <c r="J28" s="46" t="s">
        <v>340</v>
      </c>
      <c r="K28" s="47"/>
      <c r="L28" s="49" t="s">
        <v>125</v>
      </c>
      <c r="M28" s="55" t="s">
        <v>701</v>
      </c>
      <c r="N28" s="49">
        <f>COUNTIF(I:I,"*超能*")</f>
        <v>2</v>
      </c>
    </row>
    <row r="29" spans="1:14" ht="22.2" customHeight="1">
      <c r="A29" s="50"/>
      <c r="B29" s="31" t="s">
        <v>668</v>
      </c>
      <c r="C29" s="31" t="s">
        <v>670</v>
      </c>
      <c r="D29" s="31" t="s">
        <v>125</v>
      </c>
      <c r="E29" s="31" t="s">
        <v>54</v>
      </c>
      <c r="F29" s="29"/>
      <c r="G29" s="29"/>
      <c r="H29" s="29"/>
      <c r="I29" s="48"/>
      <c r="J29" s="48"/>
      <c r="K29" s="48"/>
      <c r="L29" s="50"/>
      <c r="M29" s="56"/>
      <c r="N29" s="50"/>
    </row>
    <row r="30" spans="1:14" ht="22.2" customHeight="1">
      <c r="A30" s="49" t="s">
        <v>672</v>
      </c>
      <c r="B30" s="32" t="s">
        <v>677</v>
      </c>
      <c r="C30" s="32" t="s">
        <v>675</v>
      </c>
      <c r="D30" s="32" t="s">
        <v>679</v>
      </c>
      <c r="E30" s="32" t="s">
        <v>90</v>
      </c>
      <c r="F30" s="32" t="s">
        <v>180</v>
      </c>
      <c r="G30" s="29"/>
      <c r="H30" s="29"/>
      <c r="I30" s="46" t="s">
        <v>683</v>
      </c>
      <c r="J30" s="46" t="s">
        <v>251</v>
      </c>
      <c r="K30" s="46" t="s">
        <v>674</v>
      </c>
      <c r="L30" s="49" t="s">
        <v>126</v>
      </c>
      <c r="M30" s="55" t="s">
        <v>700</v>
      </c>
      <c r="N30" s="49">
        <f>COUNTIF(I:I,"*冰*")</f>
        <v>3</v>
      </c>
    </row>
    <row r="31" spans="1:14" ht="22.2" customHeight="1">
      <c r="A31" s="50"/>
      <c r="B31" s="32" t="s">
        <v>678</v>
      </c>
      <c r="C31" s="32" t="s">
        <v>675</v>
      </c>
      <c r="D31" s="32" t="s">
        <v>125</v>
      </c>
      <c r="E31" s="32" t="s">
        <v>54</v>
      </c>
      <c r="F31" s="29"/>
      <c r="G31" s="29"/>
      <c r="H31" s="29"/>
      <c r="I31" s="48"/>
      <c r="J31" s="48"/>
      <c r="K31" s="47"/>
      <c r="L31" s="50"/>
      <c r="M31" s="56"/>
      <c r="N31" s="50"/>
    </row>
    <row r="32" spans="1:14" ht="22.2" customHeight="1">
      <c r="A32" s="49" t="s">
        <v>673</v>
      </c>
      <c r="B32" s="32" t="s">
        <v>680</v>
      </c>
      <c r="C32" s="32" t="s">
        <v>676</v>
      </c>
      <c r="D32" s="32" t="s">
        <v>682</v>
      </c>
      <c r="E32" s="32" t="s">
        <v>276</v>
      </c>
      <c r="F32" s="32" t="s">
        <v>520</v>
      </c>
      <c r="G32" s="29"/>
      <c r="H32" s="29"/>
      <c r="I32" s="46" t="s">
        <v>125</v>
      </c>
      <c r="J32" s="46" t="s">
        <v>684</v>
      </c>
      <c r="K32" s="47"/>
      <c r="L32" s="49" t="s">
        <v>127</v>
      </c>
      <c r="M32" s="55"/>
      <c r="N32" s="49">
        <f>COUNTIF(I:I,"*龙*")</f>
        <v>0</v>
      </c>
    </row>
    <row r="33" spans="1:14" ht="22.2" customHeight="1">
      <c r="A33" s="50"/>
      <c r="B33" s="32" t="s">
        <v>681</v>
      </c>
      <c r="C33" s="32" t="s">
        <v>676</v>
      </c>
      <c r="D33" s="32" t="s">
        <v>290</v>
      </c>
      <c r="E33" s="32" t="s">
        <v>393</v>
      </c>
      <c r="F33" s="29"/>
      <c r="G33" s="29"/>
      <c r="H33" s="29"/>
      <c r="I33" s="48"/>
      <c r="J33" s="48"/>
      <c r="K33" s="48"/>
      <c r="L33" s="50"/>
      <c r="M33" s="56"/>
      <c r="N33" s="50"/>
    </row>
    <row r="34" spans="1:14" ht="22.2" customHeight="1">
      <c r="A34" s="49" t="s">
        <v>687</v>
      </c>
      <c r="B34" s="32" t="s">
        <v>689</v>
      </c>
      <c r="C34" s="32" t="s">
        <v>691</v>
      </c>
      <c r="D34" s="32" t="s">
        <v>102</v>
      </c>
      <c r="E34" s="32" t="s">
        <v>695</v>
      </c>
      <c r="F34" s="29"/>
      <c r="G34" s="29"/>
      <c r="H34" s="29"/>
      <c r="I34" s="46" t="s">
        <v>697</v>
      </c>
      <c r="J34" s="51"/>
      <c r="K34" s="46" t="s">
        <v>702</v>
      </c>
      <c r="L34" s="49" t="s">
        <v>128</v>
      </c>
      <c r="M34" s="55" t="s">
        <v>685</v>
      </c>
      <c r="N34" s="49">
        <f>COUNTIF(I:I,"*恶*")</f>
        <v>5</v>
      </c>
    </row>
    <row r="35" spans="1:14" ht="22.2" customHeight="1">
      <c r="A35" s="50"/>
      <c r="B35" s="32" t="s">
        <v>692</v>
      </c>
      <c r="C35" s="32" t="s">
        <v>691</v>
      </c>
      <c r="D35" s="32" t="s">
        <v>111</v>
      </c>
      <c r="E35" s="32" t="s">
        <v>444</v>
      </c>
      <c r="F35" s="29"/>
      <c r="G35" s="29"/>
      <c r="H35" s="29"/>
      <c r="I35" s="48"/>
      <c r="J35" s="53"/>
      <c r="K35" s="47"/>
      <c r="L35" s="50"/>
      <c r="M35" s="56"/>
      <c r="N35" s="50"/>
    </row>
    <row r="36" spans="1:14" ht="22.2" customHeight="1">
      <c r="A36" s="49" t="s">
        <v>688</v>
      </c>
      <c r="B36" s="32" t="s">
        <v>693</v>
      </c>
      <c r="C36" s="32" t="s">
        <v>690</v>
      </c>
      <c r="D36" s="32" t="s">
        <v>310</v>
      </c>
      <c r="E36" s="32" t="s">
        <v>58</v>
      </c>
      <c r="F36" s="32" t="s">
        <v>520</v>
      </c>
      <c r="G36" s="32" t="s">
        <v>88</v>
      </c>
      <c r="H36" s="29"/>
      <c r="I36" s="46" t="s">
        <v>119</v>
      </c>
      <c r="J36" s="46" t="s">
        <v>698</v>
      </c>
      <c r="K36" s="47"/>
      <c r="L36" s="49" t="s">
        <v>115</v>
      </c>
      <c r="M36" s="55"/>
      <c r="N36" s="59">
        <f>COUNTIF(I:I,"*妖精*")</f>
        <v>0</v>
      </c>
    </row>
    <row r="37" spans="1:14" ht="22.2" customHeight="1">
      <c r="A37" s="50"/>
      <c r="B37" s="32" t="s">
        <v>694</v>
      </c>
      <c r="C37" s="32" t="s">
        <v>690</v>
      </c>
      <c r="D37" s="32" t="s">
        <v>696</v>
      </c>
      <c r="E37" s="32" t="s">
        <v>657</v>
      </c>
      <c r="F37" s="32" t="s">
        <v>88</v>
      </c>
      <c r="G37" s="29"/>
      <c r="H37" s="29"/>
      <c r="I37" s="48"/>
      <c r="J37" s="48"/>
      <c r="K37" s="48"/>
      <c r="L37" s="50"/>
      <c r="M37" s="56"/>
      <c r="N37" s="59"/>
    </row>
    <row r="38" spans="1:14" ht="22.2" customHeight="1">
      <c r="A38" s="49" t="s">
        <v>703</v>
      </c>
      <c r="B38" s="33" t="s">
        <v>705</v>
      </c>
      <c r="C38" s="33" t="s">
        <v>709</v>
      </c>
      <c r="D38" s="33" t="s">
        <v>102</v>
      </c>
      <c r="E38" s="33" t="s">
        <v>94</v>
      </c>
      <c r="F38" s="33" t="s">
        <v>332</v>
      </c>
      <c r="G38" s="29"/>
      <c r="H38" s="29"/>
      <c r="I38" s="46" t="s">
        <v>353</v>
      </c>
      <c r="J38" s="51"/>
      <c r="K38" s="46" t="s">
        <v>498</v>
      </c>
    </row>
    <row r="39" spans="1:14" ht="22.2" customHeight="1">
      <c r="A39" s="50"/>
      <c r="B39" s="33" t="s">
        <v>706</v>
      </c>
      <c r="C39" s="33" t="s">
        <v>709</v>
      </c>
      <c r="D39" s="33" t="s">
        <v>102</v>
      </c>
      <c r="E39" s="33" t="s">
        <v>54</v>
      </c>
      <c r="F39" s="29"/>
      <c r="G39" s="29"/>
      <c r="H39" s="29"/>
      <c r="I39" s="48"/>
      <c r="J39" s="53"/>
      <c r="K39" s="47"/>
    </row>
    <row r="40" spans="1:14" ht="22.2" customHeight="1">
      <c r="A40" s="49" t="s">
        <v>704</v>
      </c>
      <c r="B40" s="33" t="s">
        <v>707</v>
      </c>
      <c r="C40" s="33" t="s">
        <v>710</v>
      </c>
      <c r="D40" s="33" t="s">
        <v>396</v>
      </c>
      <c r="E40" s="33" t="s">
        <v>390</v>
      </c>
      <c r="F40" s="29"/>
      <c r="G40" s="29"/>
      <c r="H40" s="29"/>
      <c r="I40" s="46" t="s">
        <v>119</v>
      </c>
      <c r="J40" s="46" t="s">
        <v>713</v>
      </c>
      <c r="K40" s="47"/>
    </row>
    <row r="41" spans="1:14" ht="22.2" customHeight="1">
      <c r="A41" s="50"/>
      <c r="B41" s="33" t="s">
        <v>708</v>
      </c>
      <c r="C41" s="33" t="s">
        <v>710</v>
      </c>
      <c r="D41" s="33" t="s">
        <v>711</v>
      </c>
      <c r="E41" s="33" t="s">
        <v>712</v>
      </c>
      <c r="F41" s="33" t="s">
        <v>616</v>
      </c>
      <c r="G41" s="29"/>
      <c r="H41" s="29"/>
      <c r="I41" s="48"/>
      <c r="J41" s="48"/>
      <c r="K41" s="48"/>
    </row>
    <row r="42" spans="1:14" ht="22.2" customHeight="1">
      <c r="A42" s="59" t="s">
        <v>717</v>
      </c>
      <c r="B42" s="36" t="s">
        <v>723</v>
      </c>
      <c r="C42" s="37" t="s">
        <v>749</v>
      </c>
      <c r="D42" s="36" t="s">
        <v>727</v>
      </c>
      <c r="E42" s="36" t="s">
        <v>728</v>
      </c>
      <c r="F42" s="36" t="s">
        <v>729</v>
      </c>
      <c r="G42" s="36" t="s">
        <v>730</v>
      </c>
      <c r="H42" s="29"/>
      <c r="I42" s="41" t="s">
        <v>747</v>
      </c>
      <c r="J42" s="41" t="s">
        <v>746</v>
      </c>
      <c r="K42" s="41" t="s">
        <v>503</v>
      </c>
    </row>
    <row r="43" spans="1:14" ht="22.2" customHeight="1">
      <c r="A43" s="59"/>
      <c r="B43" s="36" t="s">
        <v>724</v>
      </c>
      <c r="C43" s="37" t="s">
        <v>749</v>
      </c>
      <c r="D43" s="36" t="s">
        <v>731</v>
      </c>
      <c r="E43" s="36" t="s">
        <v>732</v>
      </c>
      <c r="F43" s="36" t="s">
        <v>733</v>
      </c>
      <c r="G43" s="29"/>
      <c r="H43" s="29"/>
      <c r="I43" s="41"/>
      <c r="J43" s="41"/>
      <c r="K43" s="41"/>
    </row>
    <row r="44" spans="1:14" ht="22.2" customHeight="1">
      <c r="A44" s="59"/>
      <c r="B44" s="36" t="s">
        <v>725</v>
      </c>
      <c r="C44" s="37" t="s">
        <v>748</v>
      </c>
      <c r="D44" s="36" t="s">
        <v>734</v>
      </c>
      <c r="E44" s="36" t="s">
        <v>728</v>
      </c>
      <c r="F44" s="36" t="s">
        <v>735</v>
      </c>
      <c r="G44" s="29"/>
      <c r="H44" s="29"/>
      <c r="I44" s="41"/>
      <c r="J44" s="41"/>
      <c r="K44" s="41"/>
    </row>
    <row r="45" spans="1:14" ht="22.2" customHeight="1">
      <c r="A45" s="59"/>
      <c r="B45" s="36" t="s">
        <v>726</v>
      </c>
      <c r="C45" s="37" t="s">
        <v>748</v>
      </c>
      <c r="D45" s="36" t="s">
        <v>736</v>
      </c>
      <c r="E45" s="36" t="s">
        <v>737</v>
      </c>
      <c r="F45" s="36" t="s">
        <v>738</v>
      </c>
      <c r="G45" s="36" t="s">
        <v>739</v>
      </c>
      <c r="H45" s="29"/>
      <c r="I45" s="41"/>
      <c r="J45" s="41"/>
      <c r="K45" s="41"/>
    </row>
    <row r="46" spans="1:14" ht="22.2" customHeight="1">
      <c r="A46" s="59"/>
      <c r="B46" s="36" t="s">
        <v>718</v>
      </c>
      <c r="C46" s="37" t="s">
        <v>748</v>
      </c>
      <c r="D46" s="36" t="s">
        <v>119</v>
      </c>
      <c r="E46" s="36" t="s">
        <v>719</v>
      </c>
      <c r="F46" s="36" t="s">
        <v>369</v>
      </c>
      <c r="G46" s="36" t="s">
        <v>720</v>
      </c>
      <c r="H46" s="36" t="s">
        <v>721</v>
      </c>
      <c r="I46" s="34" t="s">
        <v>722</v>
      </c>
      <c r="J46" s="35"/>
      <c r="K46" s="41"/>
    </row>
    <row r="47" spans="1:14" ht="22.2" customHeight="1">
      <c r="A47" s="59"/>
      <c r="B47" s="36" t="s">
        <v>741</v>
      </c>
      <c r="C47" s="37" t="s">
        <v>748</v>
      </c>
      <c r="D47" s="36" t="s">
        <v>435</v>
      </c>
      <c r="E47" s="36" t="s">
        <v>742</v>
      </c>
      <c r="F47" s="36" t="s">
        <v>743</v>
      </c>
      <c r="G47" s="36" t="s">
        <v>744</v>
      </c>
      <c r="H47" s="36" t="s">
        <v>745</v>
      </c>
      <c r="I47" s="34" t="s">
        <v>740</v>
      </c>
      <c r="J47" s="35"/>
      <c r="K47" s="41"/>
    </row>
    <row r="48" spans="1:14" ht="22.2" customHeight="1">
      <c r="A48" s="59" t="s">
        <v>750</v>
      </c>
      <c r="B48" s="37" t="s">
        <v>752</v>
      </c>
      <c r="C48" s="37" t="s">
        <v>748</v>
      </c>
      <c r="D48" s="37" t="s">
        <v>758</v>
      </c>
      <c r="E48" s="37" t="s">
        <v>58</v>
      </c>
      <c r="F48" s="37" t="s">
        <v>390</v>
      </c>
      <c r="G48" s="37" t="s">
        <v>719</v>
      </c>
      <c r="H48" s="29"/>
      <c r="I48" s="41" t="s">
        <v>113</v>
      </c>
      <c r="J48" s="41" t="s">
        <v>762</v>
      </c>
      <c r="K48" s="41" t="s">
        <v>751</v>
      </c>
    </row>
    <row r="49" spans="1:11" ht="22.2" customHeight="1">
      <c r="A49" s="59"/>
      <c r="B49" s="37" t="s">
        <v>753</v>
      </c>
      <c r="C49" s="37" t="s">
        <v>748</v>
      </c>
      <c r="D49" s="37" t="s">
        <v>759</v>
      </c>
      <c r="E49" s="37" t="s">
        <v>745</v>
      </c>
      <c r="F49" s="37" t="s">
        <v>74</v>
      </c>
      <c r="G49" s="37" t="s">
        <v>450</v>
      </c>
      <c r="H49" s="29"/>
      <c r="I49" s="41"/>
      <c r="J49" s="41"/>
      <c r="K49" s="41"/>
    </row>
    <row r="50" spans="1:11" ht="22.2" customHeight="1">
      <c r="A50" s="59"/>
      <c r="B50" s="37" t="s">
        <v>754</v>
      </c>
      <c r="C50" s="37" t="s">
        <v>748</v>
      </c>
      <c r="D50" s="37" t="s">
        <v>760</v>
      </c>
      <c r="E50" s="37" t="s">
        <v>58</v>
      </c>
      <c r="F50" s="37" t="s">
        <v>657</v>
      </c>
      <c r="G50" s="37" t="s">
        <v>761</v>
      </c>
      <c r="H50" s="29"/>
      <c r="I50" s="41"/>
      <c r="J50" s="41"/>
      <c r="K50" s="41"/>
    </row>
    <row r="51" spans="1:11" ht="22.2" customHeight="1">
      <c r="A51" s="59"/>
      <c r="B51" s="37" t="s">
        <v>755</v>
      </c>
      <c r="C51" s="37" t="s">
        <v>748</v>
      </c>
      <c r="D51" s="37" t="s">
        <v>116</v>
      </c>
      <c r="E51" s="37" t="s">
        <v>743</v>
      </c>
      <c r="F51" s="37" t="s">
        <v>64</v>
      </c>
      <c r="G51" s="37" t="s">
        <v>180</v>
      </c>
      <c r="H51" s="29"/>
      <c r="I51" s="38" t="s">
        <v>443</v>
      </c>
      <c r="J51" s="39"/>
      <c r="K51" s="41"/>
    </row>
    <row r="52" spans="1:11" ht="22.2" customHeight="1">
      <c r="A52" s="59"/>
      <c r="B52" s="37" t="s">
        <v>756</v>
      </c>
      <c r="C52" s="37" t="s">
        <v>748</v>
      </c>
      <c r="D52" s="37" t="s">
        <v>603</v>
      </c>
      <c r="E52" s="37" t="s">
        <v>742</v>
      </c>
      <c r="F52" s="37" t="s">
        <v>757</v>
      </c>
      <c r="G52" s="37" t="s">
        <v>520</v>
      </c>
      <c r="H52" s="37" t="s">
        <v>514</v>
      </c>
      <c r="I52" s="38" t="s">
        <v>507</v>
      </c>
      <c r="J52" s="39"/>
      <c r="K52" s="41"/>
    </row>
    <row r="53" spans="1:11" ht="22.2" customHeight="1"/>
    <row r="54" spans="1:11" ht="22.2" customHeight="1"/>
    <row r="55" spans="1:11" ht="22.2" customHeight="1"/>
    <row r="56" spans="1:11" ht="22.2" customHeight="1"/>
    <row r="57" spans="1:11" ht="22.2" customHeight="1"/>
    <row r="58" spans="1:11" ht="22.2" customHeight="1"/>
    <row r="59" spans="1:11" ht="22.2" customHeight="1"/>
    <row r="60" spans="1:11" ht="22.2" customHeight="1"/>
    <row r="61" spans="1:11" ht="22.2" customHeight="1"/>
    <row r="62" spans="1:11" ht="22.2" customHeight="1"/>
    <row r="63" spans="1:11" ht="22.2" customHeight="1"/>
    <row r="64" spans="1:11" ht="22.2" customHeight="1"/>
    <row r="65" ht="22.2" customHeight="1"/>
    <row r="66" ht="22.2" customHeight="1"/>
    <row r="67" ht="22.2" customHeight="1"/>
    <row r="68" ht="22.2" customHeight="1"/>
    <row r="69" ht="22.2" customHeight="1"/>
    <row r="70" ht="22.2" customHeight="1"/>
    <row r="71" ht="22.2" customHeight="1"/>
    <row r="72" ht="22.2" customHeight="1"/>
    <row r="73" ht="22.2" customHeight="1"/>
    <row r="74" ht="22.2" customHeight="1"/>
    <row r="75" ht="22.2" customHeight="1"/>
    <row r="76" ht="22.2" customHeight="1"/>
    <row r="77" ht="22.2" customHeight="1"/>
    <row r="78" ht="22.2" customHeight="1"/>
    <row r="79" ht="22.2" customHeight="1"/>
    <row r="80" ht="22.2" customHeight="1"/>
    <row r="81" ht="22.2" customHeight="1"/>
    <row r="82" ht="22.2" customHeight="1"/>
    <row r="83" ht="22.2" customHeight="1"/>
    <row r="84" ht="22.2" customHeight="1"/>
    <row r="85" ht="22.2" customHeight="1"/>
    <row r="86" ht="22.2" customHeight="1"/>
    <row r="87" ht="22.2" customHeight="1"/>
    <row r="88" ht="22.2" customHeight="1"/>
    <row r="89" ht="22.2" customHeight="1"/>
    <row r="90" ht="22.2" customHeight="1"/>
    <row r="91" ht="22.2" customHeight="1"/>
    <row r="92" ht="22.2" customHeight="1"/>
    <row r="93" ht="22.2" customHeight="1"/>
    <row r="94" ht="22.2" customHeight="1"/>
    <row r="95" ht="22.2" customHeight="1"/>
    <row r="96" ht="22.2" customHeight="1"/>
    <row r="97" ht="22.2" customHeight="1"/>
    <row r="98" ht="22.2" customHeight="1"/>
    <row r="99" ht="22.2" customHeight="1"/>
  </sheetData>
  <mergeCells count="132">
    <mergeCell ref="A48:A52"/>
    <mergeCell ref="I48:I50"/>
    <mergeCell ref="J48:J50"/>
    <mergeCell ref="K48:K52"/>
    <mergeCell ref="K22:K25"/>
    <mergeCell ref="A24:A25"/>
    <mergeCell ref="I24:I25"/>
    <mergeCell ref="J24:J25"/>
    <mergeCell ref="A38:A39"/>
    <mergeCell ref="I38:I39"/>
    <mergeCell ref="J38:J39"/>
    <mergeCell ref="K38:K41"/>
    <mergeCell ref="A40:A41"/>
    <mergeCell ref="I40:I41"/>
    <mergeCell ref="J40:J41"/>
    <mergeCell ref="A34:A35"/>
    <mergeCell ref="I34:I35"/>
    <mergeCell ref="J34:J35"/>
    <mergeCell ref="K34:K37"/>
    <mergeCell ref="A36:A37"/>
    <mergeCell ref="I36:I37"/>
    <mergeCell ref="J36:J37"/>
    <mergeCell ref="A2:A3"/>
    <mergeCell ref="A4:A5"/>
    <mergeCell ref="A6:A7"/>
    <mergeCell ref="A8:A9"/>
    <mergeCell ref="K2:K5"/>
    <mergeCell ref="K6:K9"/>
    <mergeCell ref="I2:I3"/>
    <mergeCell ref="I4:I5"/>
    <mergeCell ref="I6:I7"/>
    <mergeCell ref="I8:I9"/>
    <mergeCell ref="J2:J3"/>
    <mergeCell ref="J4:J5"/>
    <mergeCell ref="J6:J7"/>
    <mergeCell ref="J8:J9"/>
    <mergeCell ref="L2:L3"/>
    <mergeCell ref="L8:L9"/>
    <mergeCell ref="N2:N3"/>
    <mergeCell ref="L4:L5"/>
    <mergeCell ref="M4:M5"/>
    <mergeCell ref="N4:N5"/>
    <mergeCell ref="L6:L7"/>
    <mergeCell ref="M6:M7"/>
    <mergeCell ref="N6:N7"/>
    <mergeCell ref="M2:M3"/>
    <mergeCell ref="N8:N9"/>
    <mergeCell ref="M8:M9"/>
    <mergeCell ref="L10:L11"/>
    <mergeCell ref="M10:M11"/>
    <mergeCell ref="N10:N11"/>
    <mergeCell ref="L12:L13"/>
    <mergeCell ref="M12:M13"/>
    <mergeCell ref="N12:N13"/>
    <mergeCell ref="L14:L15"/>
    <mergeCell ref="M14:M15"/>
    <mergeCell ref="N14:N15"/>
    <mergeCell ref="L16:L17"/>
    <mergeCell ref="M16:M17"/>
    <mergeCell ref="N16:N17"/>
    <mergeCell ref="L18:L19"/>
    <mergeCell ref="M18:M19"/>
    <mergeCell ref="N18:N19"/>
    <mergeCell ref="L20:L21"/>
    <mergeCell ref="M20:M21"/>
    <mergeCell ref="N20:N21"/>
    <mergeCell ref="L22:L23"/>
    <mergeCell ref="M22:M23"/>
    <mergeCell ref="N22:N23"/>
    <mergeCell ref="L24:L25"/>
    <mergeCell ref="M24:M25"/>
    <mergeCell ref="N24:N25"/>
    <mergeCell ref="L26:L27"/>
    <mergeCell ref="M26:M27"/>
    <mergeCell ref="N26:N27"/>
    <mergeCell ref="L28:L29"/>
    <mergeCell ref="M28:M29"/>
    <mergeCell ref="N28:N29"/>
    <mergeCell ref="L30:L31"/>
    <mergeCell ref="M30:M31"/>
    <mergeCell ref="N30:N31"/>
    <mergeCell ref="L32:L33"/>
    <mergeCell ref="M32:M33"/>
    <mergeCell ref="N32:N33"/>
    <mergeCell ref="L34:L35"/>
    <mergeCell ref="M34:M35"/>
    <mergeCell ref="N34:N35"/>
    <mergeCell ref="L36:L37"/>
    <mergeCell ref="M36:M37"/>
    <mergeCell ref="N36:N37"/>
    <mergeCell ref="A10:A11"/>
    <mergeCell ref="I10:I11"/>
    <mergeCell ref="J10:J11"/>
    <mergeCell ref="K10:K13"/>
    <mergeCell ref="A12:A13"/>
    <mergeCell ref="I12:I13"/>
    <mergeCell ref="J12:J13"/>
    <mergeCell ref="A14:A15"/>
    <mergeCell ref="I14:I15"/>
    <mergeCell ref="J14:J15"/>
    <mergeCell ref="K14:K17"/>
    <mergeCell ref="A16:A17"/>
    <mergeCell ref="I16:I17"/>
    <mergeCell ref="J16:J17"/>
    <mergeCell ref="A18:A19"/>
    <mergeCell ref="I18:I19"/>
    <mergeCell ref="J18:J19"/>
    <mergeCell ref="K18:K21"/>
    <mergeCell ref="I42:I45"/>
    <mergeCell ref="J42:J45"/>
    <mergeCell ref="K42:K47"/>
    <mergeCell ref="A42:A47"/>
    <mergeCell ref="A20:A21"/>
    <mergeCell ref="I20:I21"/>
    <mergeCell ref="J20:J21"/>
    <mergeCell ref="A30:A31"/>
    <mergeCell ref="I30:I31"/>
    <mergeCell ref="J30:J31"/>
    <mergeCell ref="K30:K33"/>
    <mergeCell ref="A32:A33"/>
    <mergeCell ref="I32:I33"/>
    <mergeCell ref="J32:J33"/>
    <mergeCell ref="A26:A27"/>
    <mergeCell ref="I26:I27"/>
    <mergeCell ref="J26:J27"/>
    <mergeCell ref="K26:K29"/>
    <mergeCell ref="A28:A29"/>
    <mergeCell ref="I28:I29"/>
    <mergeCell ref="J28:J29"/>
    <mergeCell ref="A22:A23"/>
    <mergeCell ref="I22:I23"/>
    <mergeCell ref="J22:J23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3"/>
  <sheetViews>
    <sheetView workbookViewId="0">
      <selection sqref="A1:T1"/>
    </sheetView>
  </sheetViews>
  <sheetFormatPr defaultRowHeight="14.4"/>
  <cols>
    <col min="2" max="19" width="5.44140625" customWidth="1"/>
  </cols>
  <sheetData>
    <row r="1" spans="1:20" ht="42.6" customHeight="1">
      <c r="A1" s="61" t="s">
        <v>120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</row>
    <row r="2" spans="1:20" ht="28.8">
      <c r="A2" s="7" t="s">
        <v>129</v>
      </c>
      <c r="B2" s="5" t="s">
        <v>102</v>
      </c>
      <c r="C2" s="5" t="s">
        <v>107</v>
      </c>
      <c r="D2" s="5" t="s">
        <v>121</v>
      </c>
      <c r="E2" s="5" t="s">
        <v>114</v>
      </c>
      <c r="F2" s="5" t="s">
        <v>111</v>
      </c>
      <c r="G2" s="5" t="s">
        <v>122</v>
      </c>
      <c r="H2" s="5" t="s">
        <v>103</v>
      </c>
      <c r="I2" s="5" t="s">
        <v>123</v>
      </c>
      <c r="J2" s="5" t="s">
        <v>124</v>
      </c>
      <c r="K2" s="5" t="s">
        <v>116</v>
      </c>
      <c r="L2" s="5" t="s">
        <v>119</v>
      </c>
      <c r="M2" s="5" t="s">
        <v>110</v>
      </c>
      <c r="N2" s="5" t="s">
        <v>113</v>
      </c>
      <c r="O2" s="5" t="s">
        <v>125</v>
      </c>
      <c r="P2" s="5" t="s">
        <v>126</v>
      </c>
      <c r="Q2" s="5" t="s">
        <v>127</v>
      </c>
      <c r="R2" s="5" t="s">
        <v>128</v>
      </c>
      <c r="S2" s="5" t="s">
        <v>115</v>
      </c>
      <c r="T2" s="5"/>
    </row>
    <row r="3" spans="1:20" ht="27" customHeight="1">
      <c r="A3" s="5" t="s">
        <v>105</v>
      </c>
      <c r="B3" s="5"/>
      <c r="C3" s="5"/>
      <c r="D3" s="5"/>
      <c r="E3" s="5"/>
      <c r="F3" s="5"/>
      <c r="G3" s="8"/>
      <c r="H3" s="5"/>
      <c r="I3" s="9"/>
      <c r="J3" s="8"/>
      <c r="K3" s="5"/>
      <c r="L3" s="5"/>
      <c r="M3" s="5"/>
      <c r="N3" s="5"/>
      <c r="O3" s="5"/>
      <c r="P3" s="5"/>
      <c r="Q3" s="5"/>
      <c r="R3" s="5"/>
      <c r="S3" s="5"/>
      <c r="T3" s="5" t="s">
        <v>105</v>
      </c>
    </row>
    <row r="4" spans="1:20" ht="27" customHeight="1">
      <c r="A4" s="5" t="s">
        <v>107</v>
      </c>
      <c r="B4" s="10"/>
      <c r="C4" s="5"/>
      <c r="D4" s="8"/>
      <c r="E4" s="8"/>
      <c r="F4" s="5"/>
      <c r="G4" s="10"/>
      <c r="H4" s="8"/>
      <c r="I4" s="9"/>
      <c r="J4" s="10"/>
      <c r="K4" s="5"/>
      <c r="L4" s="5"/>
      <c r="M4" s="5"/>
      <c r="N4" s="5"/>
      <c r="O4" s="8"/>
      <c r="P4" s="10"/>
      <c r="Q4" s="5"/>
      <c r="R4" s="10"/>
      <c r="S4" s="8"/>
      <c r="T4" s="5" t="s">
        <v>107</v>
      </c>
    </row>
    <row r="5" spans="1:20" ht="27" customHeight="1">
      <c r="A5" s="5" t="s">
        <v>121</v>
      </c>
      <c r="B5" s="5"/>
      <c r="C5" s="10"/>
      <c r="D5" s="5"/>
      <c r="E5" s="5"/>
      <c r="F5" s="5"/>
      <c r="G5" s="8"/>
      <c r="H5" s="10"/>
      <c r="I5" s="5"/>
      <c r="J5" s="8"/>
      <c r="K5" s="5"/>
      <c r="L5" s="5"/>
      <c r="M5" s="10"/>
      <c r="N5" s="8"/>
      <c r="O5" s="5"/>
      <c r="P5" s="5"/>
      <c r="Q5" s="5"/>
      <c r="R5" s="5"/>
      <c r="S5" s="5"/>
      <c r="T5" s="5" t="s">
        <v>121</v>
      </c>
    </row>
    <row r="6" spans="1:20" ht="27" customHeight="1">
      <c r="A6" s="5" t="s">
        <v>114</v>
      </c>
      <c r="B6" s="5"/>
      <c r="C6" s="5"/>
      <c r="D6" s="5"/>
      <c r="E6" s="8"/>
      <c r="F6" s="8"/>
      <c r="G6" s="8"/>
      <c r="H6" s="5"/>
      <c r="I6" s="8"/>
      <c r="J6" s="9"/>
      <c r="K6" s="5"/>
      <c r="L6" s="5"/>
      <c r="M6" s="10"/>
      <c r="N6" s="5"/>
      <c r="O6" s="5"/>
      <c r="P6" s="5"/>
      <c r="Q6" s="5"/>
      <c r="R6" s="5"/>
      <c r="S6" s="10"/>
      <c r="T6" s="5" t="s">
        <v>114</v>
      </c>
    </row>
    <row r="7" spans="1:20" ht="27" customHeight="1">
      <c r="A7" s="5" t="s">
        <v>111</v>
      </c>
      <c r="B7" s="5"/>
      <c r="C7" s="5"/>
      <c r="D7" s="9"/>
      <c r="E7" s="10"/>
      <c r="F7" s="5"/>
      <c r="G7" s="10"/>
      <c r="H7" s="8"/>
      <c r="I7" s="5"/>
      <c r="J7" s="10"/>
      <c r="K7" s="10"/>
      <c r="L7" s="5"/>
      <c r="M7" s="8"/>
      <c r="N7" s="10"/>
      <c r="O7" s="5"/>
      <c r="P7" s="5"/>
      <c r="Q7" s="5"/>
      <c r="R7" s="5"/>
      <c r="S7" s="5"/>
      <c r="T7" s="5" t="s">
        <v>111</v>
      </c>
    </row>
    <row r="8" spans="1:20" ht="27" customHeight="1">
      <c r="A8" s="5" t="s">
        <v>122</v>
      </c>
      <c r="B8" s="5"/>
      <c r="C8" s="8"/>
      <c r="D8" s="10"/>
      <c r="E8" s="5"/>
      <c r="F8" s="8"/>
      <c r="G8" s="5"/>
      <c r="H8" s="10"/>
      <c r="I8" s="5"/>
      <c r="J8" s="8"/>
      <c r="K8" s="10"/>
      <c r="L8" s="5"/>
      <c r="M8" s="5"/>
      <c r="N8" s="5"/>
      <c r="O8" s="5"/>
      <c r="P8" s="10"/>
      <c r="Q8" s="5"/>
      <c r="R8" s="5"/>
      <c r="S8" s="5"/>
      <c r="T8" s="5" t="s">
        <v>122</v>
      </c>
    </row>
    <row r="9" spans="1:20" ht="27" customHeight="1">
      <c r="A9" s="5" t="s">
        <v>103</v>
      </c>
      <c r="B9" s="5"/>
      <c r="C9" s="8"/>
      <c r="D9" s="8"/>
      <c r="E9" s="8"/>
      <c r="F9" s="5"/>
      <c r="G9" s="5"/>
      <c r="H9" s="5"/>
      <c r="I9" s="8"/>
      <c r="J9" s="8"/>
      <c r="K9" s="8"/>
      <c r="L9" s="5"/>
      <c r="M9" s="10"/>
      <c r="N9" s="5"/>
      <c r="O9" s="10"/>
      <c r="P9" s="5"/>
      <c r="Q9" s="5"/>
      <c r="R9" s="10"/>
      <c r="S9" s="8"/>
      <c r="T9" s="5" t="s">
        <v>103</v>
      </c>
    </row>
    <row r="10" spans="1:20" ht="27" customHeight="1">
      <c r="A10" s="5" t="s">
        <v>123</v>
      </c>
      <c r="B10" s="9"/>
      <c r="C10" s="5"/>
      <c r="D10" s="5"/>
      <c r="E10" s="5"/>
      <c r="F10" s="5"/>
      <c r="G10" s="5"/>
      <c r="H10" s="5"/>
      <c r="I10" s="10"/>
      <c r="J10" s="5"/>
      <c r="K10" s="5"/>
      <c r="L10" s="5"/>
      <c r="M10" s="5"/>
      <c r="N10" s="5"/>
      <c r="O10" s="10"/>
      <c r="P10" s="5"/>
      <c r="Q10" s="5"/>
      <c r="R10" s="8"/>
      <c r="S10" s="5"/>
      <c r="T10" s="5" t="s">
        <v>123</v>
      </c>
    </row>
    <row r="11" spans="1:20" ht="27" customHeight="1">
      <c r="A11" s="5" t="s">
        <v>124</v>
      </c>
      <c r="B11" s="5"/>
      <c r="C11" s="5"/>
      <c r="D11" s="5"/>
      <c r="E11" s="5"/>
      <c r="F11" s="5"/>
      <c r="G11" s="10"/>
      <c r="H11" s="5"/>
      <c r="I11" s="5"/>
      <c r="J11" s="8"/>
      <c r="K11" s="8"/>
      <c r="L11" s="8"/>
      <c r="M11" s="5"/>
      <c r="N11" s="8"/>
      <c r="O11" s="5"/>
      <c r="P11" s="10"/>
      <c r="Q11" s="5"/>
      <c r="R11" s="5"/>
      <c r="S11" s="10"/>
      <c r="T11" s="5" t="s">
        <v>124</v>
      </c>
    </row>
    <row r="12" spans="1:20" ht="27" customHeight="1">
      <c r="A12" s="5" t="s">
        <v>116</v>
      </c>
      <c r="B12" s="5"/>
      <c r="C12" s="5"/>
      <c r="D12" s="5"/>
      <c r="E12" s="5"/>
      <c r="F12" s="5"/>
      <c r="G12" s="8"/>
      <c r="H12" s="10"/>
      <c r="I12" s="5"/>
      <c r="J12" s="10"/>
      <c r="K12" s="8"/>
      <c r="L12" s="8"/>
      <c r="M12" s="10"/>
      <c r="N12" s="5"/>
      <c r="O12" s="5"/>
      <c r="P12" s="10"/>
      <c r="Q12" s="8"/>
      <c r="R12" s="5"/>
      <c r="S12" s="5"/>
      <c r="T12" s="5" t="s">
        <v>116</v>
      </c>
    </row>
    <row r="13" spans="1:20" ht="27" customHeight="1">
      <c r="A13" s="5" t="s">
        <v>119</v>
      </c>
      <c r="B13" s="5"/>
      <c r="C13" s="5"/>
      <c r="D13" s="5"/>
      <c r="E13" s="5"/>
      <c r="F13" s="10"/>
      <c r="G13" s="10"/>
      <c r="H13" s="5"/>
      <c r="I13" s="5"/>
      <c r="J13" s="5"/>
      <c r="K13" s="10"/>
      <c r="L13" s="8"/>
      <c r="M13" s="8"/>
      <c r="N13" s="5"/>
      <c r="O13" s="5"/>
      <c r="P13" s="5"/>
      <c r="Q13" s="8"/>
      <c r="R13" s="5"/>
      <c r="S13" s="5"/>
      <c r="T13" s="5" t="s">
        <v>119</v>
      </c>
    </row>
    <row r="14" spans="1:20" ht="27" customHeight="1">
      <c r="A14" s="5" t="s">
        <v>110</v>
      </c>
      <c r="B14" s="5"/>
      <c r="C14" s="5"/>
      <c r="D14" s="8"/>
      <c r="E14" s="8"/>
      <c r="F14" s="10"/>
      <c r="G14" s="10"/>
      <c r="H14" s="8"/>
      <c r="I14" s="5"/>
      <c r="J14" s="8"/>
      <c r="K14" s="8"/>
      <c r="L14" s="10"/>
      <c r="M14" s="8"/>
      <c r="N14" s="5"/>
      <c r="O14" s="5"/>
      <c r="P14" s="5"/>
      <c r="Q14" s="8"/>
      <c r="R14" s="5"/>
      <c r="S14" s="5"/>
      <c r="T14" s="5" t="s">
        <v>110</v>
      </c>
    </row>
    <row r="15" spans="1:20" ht="27" customHeight="1">
      <c r="A15" s="5" t="s">
        <v>113</v>
      </c>
      <c r="B15" s="5"/>
      <c r="C15" s="5"/>
      <c r="D15" s="10"/>
      <c r="E15" s="5"/>
      <c r="F15" s="9"/>
      <c r="G15" s="5"/>
      <c r="H15" s="5"/>
      <c r="I15" s="5"/>
      <c r="J15" s="5"/>
      <c r="K15" s="5"/>
      <c r="L15" s="10"/>
      <c r="M15" s="8"/>
      <c r="N15" s="8"/>
      <c r="O15" s="5"/>
      <c r="P15" s="5"/>
      <c r="Q15" s="8"/>
      <c r="R15" s="5"/>
      <c r="S15" s="5"/>
      <c r="T15" s="5" t="s">
        <v>113</v>
      </c>
    </row>
    <row r="16" spans="1:20" ht="27" customHeight="1">
      <c r="A16" s="5" t="s">
        <v>125</v>
      </c>
      <c r="B16" s="5"/>
      <c r="C16" s="10"/>
      <c r="D16" s="5"/>
      <c r="E16" s="10"/>
      <c r="F16" s="5"/>
      <c r="G16" s="5"/>
      <c r="H16" s="5"/>
      <c r="I16" s="5"/>
      <c r="J16" s="8"/>
      <c r="K16" s="5"/>
      <c r="L16" s="5"/>
      <c r="M16" s="5"/>
      <c r="N16" s="5"/>
      <c r="O16" s="8"/>
      <c r="P16" s="5"/>
      <c r="Q16" s="5"/>
      <c r="R16" s="9"/>
      <c r="S16" s="5"/>
      <c r="T16" s="5" t="s">
        <v>125</v>
      </c>
    </row>
    <row r="17" spans="1:20" ht="27" customHeight="1">
      <c r="A17" s="5" t="s">
        <v>126</v>
      </c>
      <c r="C17" s="5"/>
      <c r="D17" s="10"/>
      <c r="E17" s="5"/>
      <c r="F17" s="10"/>
      <c r="G17" s="5"/>
      <c r="H17" s="5"/>
      <c r="I17" s="5"/>
      <c r="J17" s="8"/>
      <c r="K17" s="8"/>
      <c r="L17" s="8"/>
      <c r="M17" s="10"/>
      <c r="N17" s="5"/>
      <c r="O17" s="5"/>
      <c r="P17" s="8"/>
      <c r="Q17" s="10"/>
      <c r="R17" s="5"/>
      <c r="S17" s="5"/>
      <c r="T17" s="5" t="s">
        <v>126</v>
      </c>
    </row>
    <row r="18" spans="1:20" ht="27" customHeight="1">
      <c r="A18" s="5" t="s">
        <v>127</v>
      </c>
      <c r="B18" s="5"/>
      <c r="C18" s="5"/>
      <c r="D18" s="5"/>
      <c r="E18" s="5"/>
      <c r="F18" s="5"/>
      <c r="G18" s="5"/>
      <c r="H18" s="5"/>
      <c r="I18" s="5"/>
      <c r="J18" s="8"/>
      <c r="K18" s="5"/>
      <c r="L18" s="5"/>
      <c r="M18" s="5"/>
      <c r="N18" s="5"/>
      <c r="O18" s="5"/>
      <c r="P18" s="5"/>
      <c r="Q18" s="10"/>
      <c r="R18" s="5"/>
      <c r="S18" s="9"/>
      <c r="T18" s="5" t="s">
        <v>127</v>
      </c>
    </row>
    <row r="19" spans="1:20" ht="27" customHeight="1">
      <c r="A19" s="5" t="s">
        <v>128</v>
      </c>
      <c r="B19" s="5"/>
      <c r="C19" s="8"/>
      <c r="D19" s="5"/>
      <c r="E19" s="5"/>
      <c r="F19" s="5"/>
      <c r="G19" s="5"/>
      <c r="H19" s="5"/>
      <c r="I19" s="10"/>
      <c r="J19" s="5"/>
      <c r="K19" s="5"/>
      <c r="L19" s="5"/>
      <c r="M19" s="5"/>
      <c r="N19" s="5"/>
      <c r="O19" s="10"/>
      <c r="P19" s="5"/>
      <c r="Q19" s="5"/>
      <c r="R19" s="8"/>
      <c r="S19" s="8"/>
      <c r="T19" s="5" t="s">
        <v>128</v>
      </c>
    </row>
    <row r="20" spans="1:20" ht="27" customHeight="1">
      <c r="A20" s="5" t="s">
        <v>115</v>
      </c>
      <c r="B20" s="5"/>
      <c r="C20" s="10"/>
      <c r="D20" s="5"/>
      <c r="E20" s="8"/>
      <c r="F20" s="5"/>
      <c r="G20" s="5"/>
      <c r="H20" s="5"/>
      <c r="I20" s="5"/>
      <c r="J20" s="8"/>
      <c r="K20" s="8"/>
      <c r="L20" s="5"/>
      <c r="M20" s="5"/>
      <c r="N20" s="5"/>
      <c r="O20" s="5"/>
      <c r="P20" s="5"/>
      <c r="Q20" s="10"/>
      <c r="R20" s="10"/>
      <c r="S20" s="5"/>
      <c r="T20" s="5" t="s">
        <v>115</v>
      </c>
    </row>
    <row r="21" spans="1:20" ht="28.95" customHeight="1">
      <c r="A21" s="5"/>
      <c r="B21" s="5" t="s">
        <v>105</v>
      </c>
      <c r="C21" s="5" t="s">
        <v>107</v>
      </c>
      <c r="D21" s="5" t="s">
        <v>121</v>
      </c>
      <c r="E21" s="5" t="s">
        <v>114</v>
      </c>
      <c r="F21" s="5" t="s">
        <v>111</v>
      </c>
      <c r="G21" s="5" t="s">
        <v>122</v>
      </c>
      <c r="H21" s="5" t="s">
        <v>103</v>
      </c>
      <c r="I21" s="5" t="s">
        <v>123</v>
      </c>
      <c r="J21" s="5" t="s">
        <v>124</v>
      </c>
      <c r="K21" s="5" t="s">
        <v>116</v>
      </c>
      <c r="L21" s="5" t="s">
        <v>119</v>
      </c>
      <c r="M21" s="5" t="s">
        <v>110</v>
      </c>
      <c r="N21" s="5" t="s">
        <v>113</v>
      </c>
      <c r="O21" s="5" t="s">
        <v>125</v>
      </c>
      <c r="P21" s="5" t="s">
        <v>126</v>
      </c>
      <c r="Q21" s="5" t="s">
        <v>127</v>
      </c>
      <c r="R21" s="5" t="s">
        <v>128</v>
      </c>
      <c r="S21" s="5" t="s">
        <v>115</v>
      </c>
      <c r="T21" s="5"/>
    </row>
    <row r="23" spans="1:20">
      <c r="B23" s="10" t="s">
        <v>257</v>
      </c>
      <c r="D23" s="8" t="s">
        <v>258</v>
      </c>
      <c r="F23" s="16" t="s">
        <v>259</v>
      </c>
    </row>
  </sheetData>
  <mergeCells count="1">
    <mergeCell ref="A1:T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关东地区</vt:lpstr>
      <vt:lpstr>成都地区</vt:lpstr>
      <vt:lpstr>属性克制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2016-08-05T12:16:10Z</dcterms:created>
  <dcterms:modified xsi:type="dcterms:W3CDTF">2016-10-04T16:00:47Z</dcterms:modified>
</cp:coreProperties>
</file>